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43"/>
  </bookViews>
  <sheets>
    <sheet name="封面" sheetId="32" r:id="rId1"/>
    <sheet name="实验项目及结果" sheetId="16" r:id="rId2"/>
    <sheet name="PCT" sheetId="33" r:id="rId3"/>
    <sheet name="HTSL" sheetId="37" r:id="rId4"/>
    <sheet name="TH" sheetId="34" r:id="rId5"/>
    <sheet name="TCT" sheetId="35" r:id="rId6"/>
    <sheet name="推拉力测试" sheetId="30" state="hidden" r:id="rId7"/>
  </sheets>
  <definedNames>
    <definedName name="_xlnm._FilterDatabase" localSheetId="5" hidden="1">TCT!$F$18:$G$62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<sst xmlns="http://schemas.openxmlformats.org/spreadsheetml/2006/main" count="862" uniqueCount="128">
  <si>
    <t xml:space="preserve">                  </t>
  </si>
  <si>
    <t>可靠性试验报告
Reliability Test Report</t>
  </si>
  <si>
    <t>报告编号
Report No.</t>
  </si>
  <si>
    <t>RT2023040101</t>
  </si>
  <si>
    <t>分析单位
Analyzed By</t>
  </si>
  <si>
    <t>可靠性实验室
Reliability Lab</t>
  </si>
  <si>
    <t>实验日期
Test Date</t>
  </si>
  <si>
    <t>Start：2023/03/10 End：  2023/04/01</t>
  </si>
  <si>
    <t>Product Reliability Monitoring</t>
  </si>
  <si>
    <t>MATERIAL INFORMATION :</t>
  </si>
  <si>
    <r>
      <rPr>
        <b/>
        <sz val="14"/>
        <rFont val="Arial"/>
        <charset val="134"/>
      </rPr>
      <t>Device</t>
    </r>
    <r>
      <rPr>
        <b/>
        <sz val="14"/>
        <rFont val="宋体"/>
        <charset val="134"/>
      </rPr>
      <t>：</t>
    </r>
  </si>
  <si>
    <t>MOT8157T</t>
  </si>
  <si>
    <r>
      <rPr>
        <b/>
        <sz val="14"/>
        <rFont val="Arial"/>
        <charset val="134"/>
      </rPr>
      <t>Expoxy</t>
    </r>
    <r>
      <rPr>
        <b/>
        <sz val="14"/>
        <rFont val="宋体"/>
        <charset val="134"/>
      </rPr>
      <t>：</t>
    </r>
  </si>
  <si>
    <t>Sn 0.76mm</t>
  </si>
  <si>
    <r>
      <rPr>
        <b/>
        <sz val="14"/>
        <rFont val="Arial"/>
        <charset val="134"/>
      </rPr>
      <t>Package Type</t>
    </r>
    <r>
      <rPr>
        <sz val="14"/>
        <rFont val="Arial"/>
        <charset val="134"/>
      </rPr>
      <t>:</t>
    </r>
  </si>
  <si>
    <t>TOLL</t>
  </si>
  <si>
    <r>
      <rPr>
        <b/>
        <sz val="14"/>
        <rFont val="Arial"/>
        <charset val="134"/>
      </rPr>
      <t>Lead Frame</t>
    </r>
    <r>
      <rPr>
        <sz val="14"/>
        <rFont val="Arial"/>
        <charset val="134"/>
      </rPr>
      <t>:</t>
    </r>
  </si>
  <si>
    <t>TOLL-8L-4R</t>
  </si>
  <si>
    <r>
      <rPr>
        <b/>
        <sz val="14"/>
        <rFont val="Arial"/>
        <charset val="134"/>
      </rPr>
      <t>Chip Type</t>
    </r>
    <r>
      <rPr>
        <sz val="14"/>
        <rFont val="Arial"/>
        <charset val="134"/>
      </rPr>
      <t xml:space="preserve"> </t>
    </r>
    <r>
      <rPr>
        <b/>
        <sz val="14"/>
        <rFont val="Arial"/>
        <charset val="134"/>
      </rPr>
      <t>:</t>
    </r>
  </si>
  <si>
    <t>/</t>
  </si>
  <si>
    <r>
      <rPr>
        <b/>
        <sz val="14"/>
        <rFont val="Arial"/>
        <charset val="134"/>
      </rPr>
      <t>Bond Wire</t>
    </r>
    <r>
      <rPr>
        <sz val="14"/>
        <rFont val="Arial"/>
        <charset val="134"/>
      </rPr>
      <t>:</t>
    </r>
  </si>
  <si>
    <r>
      <rPr>
        <b/>
        <sz val="14"/>
        <rFont val="Arial"/>
        <charset val="134"/>
      </rPr>
      <t xml:space="preserve">       G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CU 38uM
       S</t>
    </r>
    <r>
      <rPr>
        <b/>
        <sz val="14"/>
        <rFont val="宋体"/>
        <charset val="134"/>
      </rPr>
      <t>极：</t>
    </r>
    <r>
      <rPr>
        <b/>
        <sz val="14"/>
        <rFont val="Arial"/>
        <charset val="134"/>
      </rPr>
      <t>AI 20mil*4</t>
    </r>
  </si>
  <si>
    <r>
      <rPr>
        <b/>
        <sz val="14"/>
        <rFont val="Arial"/>
        <charset val="134"/>
      </rPr>
      <t>Die Size</t>
    </r>
    <r>
      <rPr>
        <sz val="14"/>
        <rFont val="Arial"/>
        <charset val="134"/>
      </rPr>
      <t>:</t>
    </r>
  </si>
  <si>
    <t>Mold Compound :</t>
  </si>
  <si>
    <t>EK-5600G</t>
  </si>
  <si>
    <r>
      <rPr>
        <b/>
        <sz val="14"/>
        <rFont val="Arial"/>
        <charset val="134"/>
      </rPr>
      <t>Sample Size</t>
    </r>
    <r>
      <rPr>
        <sz val="14"/>
        <rFont val="Arial"/>
        <charset val="134"/>
      </rPr>
      <t>:</t>
    </r>
  </si>
  <si>
    <t>180 pcs</t>
  </si>
  <si>
    <r>
      <rPr>
        <b/>
        <sz val="16"/>
        <rFont val="Arial"/>
        <charset val="134"/>
      </rPr>
      <t>RELIABILITY TEST CONDITION</t>
    </r>
    <r>
      <rPr>
        <b/>
        <sz val="16"/>
        <rFont val="宋体"/>
        <charset val="134"/>
      </rPr>
      <t>：</t>
    </r>
  </si>
  <si>
    <t>Test Items</t>
  </si>
  <si>
    <t>Test Standard</t>
  </si>
  <si>
    <t>Test Condition &amp; Duration</t>
  </si>
  <si>
    <t>Readout</t>
  </si>
  <si>
    <t>S.S</t>
  </si>
  <si>
    <t>A/R</t>
  </si>
  <si>
    <t>Result</t>
  </si>
  <si>
    <r>
      <rPr>
        <b/>
        <sz val="11"/>
        <rFont val="Arial"/>
        <charset val="134"/>
      </rPr>
      <t xml:space="preserve">HTSL
</t>
    </r>
    <r>
      <rPr>
        <sz val="11"/>
        <rFont val="Arial"/>
        <charset val="134"/>
      </rPr>
      <t>(High Temperature Storage Life)</t>
    </r>
  </si>
  <si>
    <t>JESD22-A103</t>
  </si>
  <si>
    <r>
      <rPr>
        <sz val="11"/>
        <rFont val="Arial"/>
        <charset val="134"/>
      </rPr>
      <t>500hrs Ta≥150</t>
    </r>
    <r>
      <rPr>
        <sz val="11"/>
        <rFont val="Segoe UI Symbol"/>
        <charset val="134"/>
      </rPr>
      <t>℃</t>
    </r>
  </si>
  <si>
    <t>0Hrs
500Hrs</t>
  </si>
  <si>
    <t>0/1</t>
  </si>
  <si>
    <t>Pass</t>
  </si>
  <si>
    <r>
      <rPr>
        <b/>
        <sz val="11"/>
        <rFont val="Arial"/>
        <charset val="134"/>
      </rPr>
      <t xml:space="preserve">PCT
</t>
    </r>
    <r>
      <rPr>
        <sz val="11"/>
        <rFont val="Arial"/>
        <charset val="134"/>
      </rPr>
      <t>(Pressure cook Test)</t>
    </r>
  </si>
  <si>
    <t>JESD22-A102</t>
  </si>
  <si>
    <r>
      <rPr>
        <sz val="11"/>
        <rFont val="Arial"/>
        <charset val="134"/>
      </rPr>
      <t>121</t>
    </r>
    <r>
      <rPr>
        <sz val="11"/>
        <rFont val="Segoe UI Symbol"/>
        <charset val="134"/>
      </rPr>
      <t>℃/</t>
    </r>
    <r>
      <rPr>
        <sz val="11"/>
        <rFont val="Arial"/>
        <charset val="134"/>
      </rPr>
      <t>100% RH ,
2atm</t>
    </r>
    <r>
      <rPr>
        <sz val="11"/>
        <rFont val="宋体"/>
        <charset val="134"/>
      </rPr>
      <t>，</t>
    </r>
    <r>
      <rPr>
        <sz val="11"/>
        <rFont val="Arial"/>
        <charset val="134"/>
      </rPr>
      <t>96H</t>
    </r>
  </si>
  <si>
    <t>0Hrs
96Hrs</t>
  </si>
  <si>
    <r>
      <rPr>
        <b/>
        <sz val="11"/>
        <rFont val="Arial"/>
        <charset val="134"/>
      </rPr>
      <t xml:space="preserve">TH
</t>
    </r>
    <r>
      <rPr>
        <sz val="11"/>
        <rFont val="Arial"/>
        <charset val="134"/>
      </rPr>
      <t>(Temperature Humidity)</t>
    </r>
  </si>
  <si>
    <t>JESD22-A101</t>
  </si>
  <si>
    <r>
      <rPr>
        <sz val="11"/>
        <rFont val="Arial"/>
        <charset val="134"/>
      </rPr>
      <t>85</t>
    </r>
    <r>
      <rPr>
        <sz val="11"/>
        <rFont val="宋体"/>
        <charset val="134"/>
      </rPr>
      <t>℃</t>
    </r>
    <r>
      <rPr>
        <sz val="11"/>
        <rFont val="Arial"/>
        <charset val="134"/>
      </rPr>
      <t>/85% RH</t>
    </r>
  </si>
  <si>
    <r>
      <rPr>
        <b/>
        <sz val="11"/>
        <rFont val="Arial"/>
        <charset val="134"/>
      </rPr>
      <t xml:space="preserve">TCT
</t>
    </r>
    <r>
      <rPr>
        <sz val="11"/>
        <rFont val="宋体"/>
        <charset val="134"/>
      </rPr>
      <t>（</t>
    </r>
    <r>
      <rPr>
        <sz val="11"/>
        <rFont val="Arial"/>
        <charset val="134"/>
      </rPr>
      <t>Temperature Cycling test</t>
    </r>
    <r>
      <rPr>
        <sz val="11"/>
        <rFont val="宋体"/>
        <charset val="134"/>
      </rPr>
      <t>）</t>
    </r>
  </si>
  <si>
    <t>JESD22-A104</t>
  </si>
  <si>
    <r>
      <rPr>
        <sz val="11"/>
        <rFont val="Arial"/>
        <charset val="134"/>
      </rPr>
      <t>500Cycles
 -55</t>
    </r>
    <r>
      <rPr>
        <sz val="11"/>
        <rFont val="Segoe UI Symbol"/>
        <charset val="134"/>
      </rPr>
      <t>℃</t>
    </r>
    <r>
      <rPr>
        <sz val="11"/>
        <rFont val="Arial"/>
        <charset val="134"/>
      </rPr>
      <t>~125</t>
    </r>
    <r>
      <rPr>
        <sz val="11"/>
        <rFont val="Segoe UI Symbol"/>
        <charset val="134"/>
      </rPr>
      <t>℃</t>
    </r>
  </si>
  <si>
    <t>0Hrs
500Cycles</t>
  </si>
  <si>
    <t>Prepared By</t>
  </si>
  <si>
    <t>李成健</t>
  </si>
  <si>
    <t>Check</t>
  </si>
  <si>
    <t>徐建</t>
  </si>
  <si>
    <t>Approval</t>
  </si>
  <si>
    <t>唐怀军</t>
  </si>
  <si>
    <t>Date</t>
  </si>
  <si>
    <t>RELIABILITY TESTING RESULT REPORT</t>
  </si>
  <si>
    <t>Test Items:</t>
  </si>
  <si>
    <t>PCT</t>
  </si>
  <si>
    <t>Tested by:</t>
  </si>
  <si>
    <t>Lichengjian</t>
  </si>
  <si>
    <t>Testing date:</t>
  </si>
  <si>
    <t>2024/3/10 - 2024/3/15</t>
  </si>
  <si>
    <t>TESTING INFORMATION:</t>
  </si>
  <si>
    <t>Sample Prepartion:</t>
  </si>
  <si>
    <r>
      <rPr>
        <sz val="8"/>
        <color theme="1"/>
        <rFont val="Arial"/>
        <charset val="134"/>
      </rPr>
      <t xml:space="preserve">Visual Inspection: 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</si>
  <si>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r>
      <rPr>
        <sz val="8"/>
        <color theme="1"/>
        <rFont val="Arial"/>
        <charset val="134"/>
      </rPr>
      <t xml:space="preserve">Pre Electrical Testing:  </t>
    </r>
    <r>
      <rPr>
        <sz val="8"/>
        <color theme="1"/>
        <rFont val="宋体"/>
        <charset val="134"/>
      </rPr>
      <t>■</t>
    </r>
    <r>
      <rPr>
        <sz val="8"/>
        <color theme="1"/>
        <rFont val="Arial"/>
        <charset val="134"/>
      </rPr>
      <t xml:space="preserve">PASS  </t>
    </r>
    <r>
      <rPr>
        <sz val="8"/>
        <color theme="1"/>
        <rFont val="宋体"/>
        <charset val="134"/>
      </rPr>
      <t>□</t>
    </r>
    <r>
      <rPr>
        <sz val="8"/>
        <color theme="1"/>
        <rFont val="Arial"/>
        <charset val="134"/>
      </rPr>
      <t>NG</t>
    </r>
  </si>
  <si>
    <t>Testing Condition:</t>
  </si>
  <si>
    <r>
      <rPr>
        <sz val="8"/>
        <color theme="1"/>
        <rFont val="Arial"/>
        <charset val="134"/>
      </rPr>
      <t>121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100% RH 2atm</t>
    </r>
  </si>
  <si>
    <t>Duration:</t>
  </si>
  <si>
    <t>96H</t>
  </si>
  <si>
    <t>Test Date</t>
  </si>
  <si>
    <t>Item Name</t>
  </si>
  <si>
    <t>BVDSS</t>
  </si>
  <si>
    <t>IDSS</t>
  </si>
  <si>
    <t>IGSS</t>
  </si>
  <si>
    <t>VGS(TH)</t>
  </si>
  <si>
    <t>RDS(ON)</t>
  </si>
  <si>
    <t>VSD</t>
  </si>
  <si>
    <t>Condition</t>
  </si>
  <si>
    <t>VGS=0V, ID= 250μA</t>
  </si>
  <si>
    <t>VDS=100V, VGS=0V</t>
  </si>
  <si>
    <t>VGS=20V, VDS=0V</t>
  </si>
  <si>
    <t>VDS=VGS, ID=250μA</t>
  </si>
  <si>
    <t>VGS=10V, ID=20A</t>
  </si>
  <si>
    <t>VGS=0V, IS=1A</t>
  </si>
  <si>
    <t>Min limit</t>
  </si>
  <si>
    <t>102V</t>
  </si>
  <si>
    <t>-770.0mV</t>
  </si>
  <si>
    <t>2V</t>
  </si>
  <si>
    <t>3mR</t>
  </si>
  <si>
    <t>-840.0mV</t>
  </si>
  <si>
    <t>0.64V</t>
  </si>
  <si>
    <t>Max Limit</t>
  </si>
  <si>
    <r>
      <rPr>
        <sz val="6"/>
        <color theme="1"/>
        <rFont val="宋体"/>
        <charset val="134"/>
      </rPr>
      <t>5</t>
    </r>
    <r>
      <rPr>
        <sz val="6"/>
        <color theme="1"/>
        <rFont val="宋体"/>
        <charset val="134"/>
      </rPr>
      <t>00n</t>
    </r>
    <r>
      <rPr>
        <sz val="6"/>
        <color theme="1"/>
        <rFont val="宋体"/>
        <charset val="134"/>
      </rPr>
      <t>A</t>
    </r>
  </si>
  <si>
    <t>50nA</t>
  </si>
  <si>
    <t>4V</t>
  </si>
  <si>
    <t>5mR</t>
  </si>
  <si>
    <t>0.8V</t>
  </si>
  <si>
    <t>Min Result</t>
  </si>
  <si>
    <t>Max Result</t>
  </si>
  <si>
    <t>Average</t>
  </si>
  <si>
    <t>STDEV</t>
  </si>
  <si>
    <t>Result:</t>
  </si>
  <si>
    <t>Before</t>
  </si>
  <si>
    <t>After</t>
  </si>
  <si>
    <t>Shift</t>
  </si>
  <si>
    <t>HTSL</t>
  </si>
  <si>
    <t>2024/3/10 - 2024/4/1</t>
  </si>
  <si>
    <r>
      <rPr>
        <sz val="8"/>
        <color theme="1"/>
        <rFont val="Arial"/>
        <charset val="134"/>
      </rPr>
      <t>150</t>
    </r>
    <r>
      <rPr>
        <sz val="8"/>
        <color theme="1"/>
        <rFont val="宋体"/>
        <charset val="134"/>
      </rPr>
      <t>℃</t>
    </r>
  </si>
  <si>
    <t>500H</t>
  </si>
  <si>
    <t>THT</t>
  </si>
  <si>
    <r>
      <rPr>
        <sz val="8"/>
        <color theme="1"/>
        <rFont val="Arial"/>
        <charset val="134"/>
      </rPr>
      <t>85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85%RH</t>
    </r>
  </si>
  <si>
    <t>TCT</t>
  </si>
  <si>
    <t>2024/3/10 - 2024/3/30</t>
  </si>
  <si>
    <r>
      <rPr>
        <sz val="8"/>
        <color theme="1"/>
        <rFont val="Arial"/>
        <charset val="134"/>
      </rPr>
      <t>-55</t>
    </r>
    <r>
      <rPr>
        <sz val="8"/>
        <color theme="1"/>
        <rFont val="Segoe UI Symbol"/>
        <charset val="134"/>
      </rPr>
      <t>℃</t>
    </r>
    <r>
      <rPr>
        <sz val="8"/>
        <color theme="1"/>
        <rFont val="Arial"/>
        <charset val="134"/>
      </rPr>
      <t xml:space="preserve"> - 125</t>
    </r>
    <r>
      <rPr>
        <sz val="8"/>
        <color theme="1"/>
        <rFont val="Segoe UI Symbol"/>
        <charset val="134"/>
      </rPr>
      <t>℃</t>
    </r>
  </si>
  <si>
    <t>500Cycel</t>
  </si>
  <si>
    <t>Wire Bond Strength/Bond Shear/Die Shear</t>
  </si>
  <si>
    <t>Item</t>
  </si>
  <si>
    <t>Die Shear</t>
  </si>
  <si>
    <t>Wire Bond Strength</t>
  </si>
  <si>
    <t>Bond Shear</t>
  </si>
  <si>
    <t>≥0.08kg</t>
  </si>
  <si>
    <t>≥6g</t>
  </si>
  <si>
    <t>≥35g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</si>
</sst>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  <numFmt numFmtId="177" formatCode="yyyy&quot;年&quot;m&quot;月&quot;;@"/>
    <numFmt numFmtId="178" formatCode="0.00_ "/>
    <numFmt numFmtId="179" formatCode="0.000_ "/>
  </numFmts>
  <fonts count="71">
    <font>
      <sz val="12"/>
      <name val="宋体"/>
      <charset val="134"/>
    </font>
    <font>
      <b/>
      <sz val="18"/>
      <name val="Arial"/>
      <charset val="134"/>
    </font>
    <font>
      <sz val="12"/>
      <name val="Arial"/>
      <charset val="134"/>
    </font>
    <font>
      <sz val="12"/>
      <color indexed="56"/>
      <name val="Arial"/>
      <charset val="134"/>
    </font>
    <font>
      <sz val="12"/>
      <color indexed="59"/>
      <name val="宋体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6"/>
      <color theme="1"/>
      <name val="Arial"/>
      <charset val="134"/>
    </font>
    <font>
      <sz val="6"/>
      <color theme="1"/>
      <name val="宋体"/>
      <charset val="134"/>
    </font>
    <font>
      <sz val="6"/>
      <color indexed="8"/>
      <name val="Arial"/>
      <charset val="134"/>
    </font>
    <font>
      <sz val="10"/>
      <name val="Arial"/>
      <charset val="134"/>
    </font>
    <font>
      <b/>
      <sz val="20"/>
      <name val="Arial"/>
      <charset val="134"/>
    </font>
    <font>
      <sz val="8"/>
      <name val="Arial"/>
      <charset val="134"/>
    </font>
    <font>
      <b/>
      <sz val="16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sz val="11"/>
      <name val="Arial"/>
      <charset val="134"/>
    </font>
    <font>
      <b/>
      <sz val="12"/>
      <name val="Arial"/>
      <charset val="134"/>
    </font>
    <font>
      <b/>
      <sz val="11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4"/>
      <name val="宋体"/>
      <charset val="134"/>
    </font>
    <font>
      <sz val="10"/>
      <name val="Times New Roman"/>
      <charset val="134"/>
    </font>
    <font>
      <sz val="16"/>
      <name val="楷体"/>
      <charset val="134"/>
    </font>
    <font>
      <b/>
      <sz val="36"/>
      <name val="楷体"/>
      <charset val="134"/>
    </font>
    <font>
      <sz val="20"/>
      <name val="微软雅黑"/>
      <charset val="134"/>
    </font>
    <font>
      <b/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Segoe UI Symbol"/>
      <charset val="134"/>
    </font>
    <font>
      <sz val="6"/>
      <color theme="1"/>
      <name val="宋体"/>
      <charset val="134"/>
    </font>
    <font>
      <b/>
      <sz val="16"/>
      <name val="宋体"/>
      <charset val="134"/>
    </font>
    <font>
      <sz val="11"/>
      <name val="Segoe UI Symbol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53511154515"/>
      </bottom>
      <diagonal/>
    </border>
  </borders>
  <cellStyleXfs count="196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" borderId="1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20" applyNumberFormat="0" applyAlignment="0" applyProtection="0">
      <alignment vertical="center"/>
    </xf>
    <xf numFmtId="0" fontId="42" fillId="5" borderId="21" applyNumberFormat="0" applyAlignment="0" applyProtection="0">
      <alignment vertical="center"/>
    </xf>
    <xf numFmtId="0" fontId="43" fillId="5" borderId="20" applyNumberFormat="0" applyAlignment="0" applyProtection="0">
      <alignment vertical="center"/>
    </xf>
    <xf numFmtId="0" fontId="44" fillId="6" borderId="22" applyNumberForma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52" fillId="51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5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5" fillId="0" borderId="0"/>
    <xf numFmtId="0" fontId="23" fillId="0" borderId="0"/>
    <xf numFmtId="0" fontId="18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56" fillId="53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54" borderId="20" applyNumberFormat="0" applyAlignment="0" applyProtection="0">
      <alignment vertical="center"/>
    </xf>
    <xf numFmtId="0" fontId="59" fillId="55" borderId="22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52" fillId="56" borderId="0" applyNumberFormat="0" applyBorder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52" fillId="58" borderId="0" applyNumberFormat="0" applyBorder="0" applyAlignment="0" applyProtection="0">
      <alignment vertical="center"/>
    </xf>
    <xf numFmtId="0" fontId="52" fillId="59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52" fillId="61" borderId="0" applyNumberFormat="0" applyBorder="0" applyAlignment="0" applyProtection="0">
      <alignment vertical="center"/>
    </xf>
    <xf numFmtId="0" fontId="63" fillId="62" borderId="0" applyNumberFormat="0" applyBorder="0" applyAlignment="0" applyProtection="0">
      <alignment vertical="center"/>
    </xf>
    <xf numFmtId="0" fontId="64" fillId="54" borderId="21" applyNumberFormat="0" applyAlignment="0" applyProtection="0">
      <alignment vertical="center"/>
    </xf>
    <xf numFmtId="0" fontId="65" fillId="63" borderId="20" applyNumberForma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  <xf numFmtId="0" fontId="32" fillId="64" borderId="17" applyNumberFormat="0" applyFont="0" applyAlignment="0" applyProtection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5" fillId="0" borderId="10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178" fontId="9" fillId="0" borderId="13" xfId="0" applyNumberFormat="1" applyFont="1" applyBorder="1" applyAlignment="1">
      <alignment horizontal="center" vertical="center"/>
    </xf>
    <xf numFmtId="0" fontId="11" fillId="0" borderId="13" xfId="0" applyNumberFormat="1" applyFont="1" applyBorder="1" applyAlignment="1" applyProtection="1">
      <alignment horizontal="center" vertical="center"/>
    </xf>
    <xf numFmtId="10" fontId="11" fillId="0" borderId="13" xfId="3" applyNumberFormat="1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0" xfId="0" applyFont="1" applyBorder="1" applyAlignment="1">
      <alignment horizontal="center" vertical="center"/>
    </xf>
    <xf numFmtId="10" fontId="11" fillId="0" borderId="13" xfId="0" applyNumberFormat="1" applyFont="1" applyBorder="1" applyAlignment="1">
      <alignment horizontal="center" vertical="center"/>
    </xf>
    <xf numFmtId="1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Continuous" vertical="center"/>
    </xf>
    <xf numFmtId="179" fontId="6" fillId="0" borderId="0" xfId="0" applyNumberFormat="1" applyFont="1">
      <alignment vertical="center"/>
    </xf>
    <xf numFmtId="179" fontId="8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79" fontId="5" fillId="0" borderId="0" xfId="0" applyNumberFormat="1" applyFont="1">
      <alignment vertical="center"/>
    </xf>
    <xf numFmtId="179" fontId="5" fillId="0" borderId="0" xfId="0" applyNumberFormat="1" applyFont="1" applyAlignment="1">
      <alignment horizontal="left" vertical="center"/>
    </xf>
    <xf numFmtId="179" fontId="6" fillId="0" borderId="12" xfId="0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12" xfId="0" applyFont="1" applyBorder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8" fillId="0" borderId="12" xfId="0" applyFont="1" applyBorder="1">
      <alignment vertical="center"/>
    </xf>
    <xf numFmtId="0" fontId="19" fillId="0" borderId="5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16" fillId="0" borderId="5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left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4" fillId="0" borderId="0" xfId="0" applyFont="1">
      <alignment vertical="center"/>
    </xf>
    <xf numFmtId="0" fontId="28" fillId="0" borderId="0" xfId="0" applyFont="1" applyAlignment="1">
      <alignment horizontal="left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/>
    </xf>
    <xf numFmtId="0" fontId="28" fillId="0" borderId="12" xfId="0" applyFont="1" applyBorder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28" fillId="0" borderId="12" xfId="0" applyFont="1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1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3" xfId="52"/>
    <cellStyle name="20% - 强调文字颜色 1 2 3 2" xfId="53"/>
    <cellStyle name="20% - 强调文字颜色 1 2 4" xfId="54"/>
    <cellStyle name="20% - 强调文字颜色 1 2 4 2" xfId="55"/>
    <cellStyle name="20% - 强调文字颜色 1 2 5" xfId="56"/>
    <cellStyle name="20% - 强调文字颜色 2 2" xfId="57"/>
    <cellStyle name="20% - 强调文字颜色 2 2 2" xfId="58"/>
    <cellStyle name="20% - 强调文字颜色 2 2 2 2" xfId="59"/>
    <cellStyle name="20% - 强调文字颜色 2 2 3" xfId="60"/>
    <cellStyle name="20% - 强调文字颜色 2 2 3 2" xfId="61"/>
    <cellStyle name="20% - 强调文字颜色 2 2 4" xfId="62"/>
    <cellStyle name="20% - 强调文字颜色 2 2 4 2" xfId="63"/>
    <cellStyle name="20% - 强调文字颜色 2 2 5" xfId="64"/>
    <cellStyle name="20% - 强调文字颜色 3 2" xfId="65"/>
    <cellStyle name="20% - 强调文字颜色 3 2 2" xfId="66"/>
    <cellStyle name="20% - 强调文字颜色 3 2 2 2" xfId="67"/>
    <cellStyle name="20% - 强调文字颜色 3 2 3" xfId="68"/>
    <cellStyle name="20% - 强调文字颜色 3 2 3 2" xfId="69"/>
    <cellStyle name="20% - 强调文字颜色 3 2 4" xfId="70"/>
    <cellStyle name="20% - 强调文字颜色 3 2 4 2" xfId="71"/>
    <cellStyle name="20% - 强调文字颜色 3 2 5" xfId="72"/>
    <cellStyle name="20% - 强调文字颜色 4 2" xfId="73"/>
    <cellStyle name="20% - 强调文字颜色 4 2 2" xfId="74"/>
    <cellStyle name="20% - 强调文字颜色 4 2 2 2" xfId="75"/>
    <cellStyle name="20% - 强调文字颜色 4 2 3" xfId="76"/>
    <cellStyle name="20% - 强调文字颜色 4 2 3 2" xfId="77"/>
    <cellStyle name="20% - 强调文字颜色 4 2 4" xfId="78"/>
    <cellStyle name="20% - 强调文字颜色 4 2 4 2" xfId="79"/>
    <cellStyle name="20% - 强调文字颜色 4 2 5" xfId="80"/>
    <cellStyle name="20% - 强调文字颜色 5 2" xfId="81"/>
    <cellStyle name="20% - 强调文字颜色 5 2 2" xfId="82"/>
    <cellStyle name="20% - 强调文字颜色 5 2 2 2" xfId="83"/>
    <cellStyle name="20% - 强调文字颜色 5 2 3" xfId="84"/>
    <cellStyle name="20% - 强调文字颜色 5 2 3 2" xfId="85"/>
    <cellStyle name="20% - 强调文字颜色 5 2 4" xfId="86"/>
    <cellStyle name="20% - 强调文字颜色 5 2 4 2" xfId="87"/>
    <cellStyle name="20% - 强调文字颜色 5 2 5" xfId="88"/>
    <cellStyle name="20% - 强调文字颜色 6 2" xfId="89"/>
    <cellStyle name="20% - 强调文字颜色 6 2 2" xfId="90"/>
    <cellStyle name="20% - 强调文字颜色 6 2 2 2" xfId="91"/>
    <cellStyle name="20% - 强调文字颜色 6 2 3" xfId="92"/>
    <cellStyle name="20% - 强调文字颜色 6 2 3 2" xfId="93"/>
    <cellStyle name="20% - 强调文字颜色 6 2 4" xfId="94"/>
    <cellStyle name="20% - 强调文字颜色 6 2 4 2" xfId="95"/>
    <cellStyle name="20% - 强调文字颜色 6 2 5" xfId="96"/>
    <cellStyle name="40% - 强调文字颜色 1 2" xfId="97"/>
    <cellStyle name="40% - 强调文字颜色 1 2 2" xfId="98"/>
    <cellStyle name="40% - 强调文字颜色 1 2 2 2" xfId="99"/>
    <cellStyle name="40% - 强调文字颜色 1 2 3" xfId="100"/>
    <cellStyle name="40% - 强调文字颜色 1 2 3 2" xfId="101"/>
    <cellStyle name="40% - 强调文字颜色 1 2 4" xfId="102"/>
    <cellStyle name="40% - 强调文字颜色 1 2 4 2" xfId="103"/>
    <cellStyle name="40% - 强调文字颜色 1 2 5" xfId="104"/>
    <cellStyle name="40% - 强调文字颜色 2 2" xfId="105"/>
    <cellStyle name="40% - 强调文字颜色 2 2 2" xfId="106"/>
    <cellStyle name="40% - 强调文字颜色 2 2 2 2" xfId="107"/>
    <cellStyle name="40% - 强调文字颜色 2 2 3" xfId="108"/>
    <cellStyle name="40% - 强调文字颜色 2 2 3 2" xfId="109"/>
    <cellStyle name="40% - 强调文字颜色 2 2 4" xfId="110"/>
    <cellStyle name="40% - 强调文字颜色 2 2 4 2" xfId="111"/>
    <cellStyle name="40% - 强调文字颜色 2 2 5" xfId="112"/>
    <cellStyle name="40% - 强调文字颜色 3 2" xfId="113"/>
    <cellStyle name="40% - 强调文字颜色 3 2 2" xfId="114"/>
    <cellStyle name="40% - 强调文字颜色 3 2 2 2" xfId="115"/>
    <cellStyle name="40% - 强调文字颜色 3 2 3" xfId="116"/>
    <cellStyle name="40% - 强调文字颜色 3 2 3 2" xfId="117"/>
    <cellStyle name="40% - 强调文字颜色 3 2 4" xfId="118"/>
    <cellStyle name="40% - 强调文字颜色 3 2 4 2" xfId="119"/>
    <cellStyle name="40% - 强调文字颜色 3 2 5" xfId="120"/>
    <cellStyle name="40% - 强调文字颜色 4 2" xfId="121"/>
    <cellStyle name="40% - 强调文字颜色 4 2 2" xfId="122"/>
    <cellStyle name="40% - 强调文字颜色 4 2 2 2" xfId="123"/>
    <cellStyle name="40% - 强调文字颜色 4 2 3" xfId="124"/>
    <cellStyle name="40% - 强调文字颜色 4 2 3 2" xfId="125"/>
    <cellStyle name="40% - 强调文字颜色 4 2 4" xfId="126"/>
    <cellStyle name="40% - 强调文字颜色 4 2 4 2" xfId="127"/>
    <cellStyle name="40% - 强调文字颜色 4 2 5" xfId="128"/>
    <cellStyle name="40% - 强调文字颜色 5 2" xfId="129"/>
    <cellStyle name="40% - 强调文字颜色 5 2 2" xfId="130"/>
    <cellStyle name="40% - 强调文字颜色 5 2 2 2" xfId="131"/>
    <cellStyle name="40% - 强调文字颜色 5 2 3" xfId="132"/>
    <cellStyle name="40% - 强调文字颜色 5 2 3 2" xfId="133"/>
    <cellStyle name="40% - 强调文字颜色 5 2 4" xfId="134"/>
    <cellStyle name="40% - 强调文字颜色 5 2 4 2" xfId="135"/>
    <cellStyle name="40% - 强调文字颜色 5 2 5" xfId="136"/>
    <cellStyle name="40% - 强调文字颜色 6 2" xfId="137"/>
    <cellStyle name="40% - 强调文字颜色 6 2 2" xfId="138"/>
    <cellStyle name="40% - 强调文字颜色 6 2 2 2" xfId="139"/>
    <cellStyle name="40% - 强调文字颜色 6 2 3" xfId="140"/>
    <cellStyle name="40% - 强调文字颜色 6 2 3 2" xfId="141"/>
    <cellStyle name="40% - 强调文字颜色 6 2 4" xfId="142"/>
    <cellStyle name="40% - 强调文字颜色 6 2 4 2" xfId="143"/>
    <cellStyle name="40% - 强调文字颜色 6 2 5" xfId="144"/>
    <cellStyle name="60% - 强调文字颜色 1 2" xfId="145"/>
    <cellStyle name="60% - 强调文字颜色 2 2" xfId="146"/>
    <cellStyle name="60% - 强调文字颜色 3 2" xfId="147"/>
    <cellStyle name="60% - 强调文字颜色 4 2" xfId="148"/>
    <cellStyle name="60% - 强调文字颜色 5 2" xfId="149"/>
    <cellStyle name="60% - 强调文字颜色 6 2" xfId="150"/>
    <cellStyle name="标题 1 2" xfId="151"/>
    <cellStyle name="标题 2 2" xfId="152"/>
    <cellStyle name="标题 3 2" xfId="153"/>
    <cellStyle name="标题 4 2" xfId="154"/>
    <cellStyle name="标题 5" xfId="155"/>
    <cellStyle name="差 2" xfId="156"/>
    <cellStyle name="常规 2" xfId="157"/>
    <cellStyle name="常规 2 2" xfId="158"/>
    <cellStyle name="常规 2 2 2" xfId="159"/>
    <cellStyle name="常规 2 3" xfId="160"/>
    <cellStyle name="常规 2 3 2" xfId="161"/>
    <cellStyle name="常规 2 4" xfId="162"/>
    <cellStyle name="常规 2 5" xfId="163"/>
    <cellStyle name="常规 2 5 2" xfId="164"/>
    <cellStyle name="常规 2 6" xfId="165"/>
    <cellStyle name="常规 3" xfId="166"/>
    <cellStyle name="常规 3 2" xfId="167"/>
    <cellStyle name="常规 4" xfId="168"/>
    <cellStyle name="常规 5" xfId="169"/>
    <cellStyle name="常规 6" xfId="170"/>
    <cellStyle name="常规 7" xfId="171"/>
    <cellStyle name="好 2" xfId="172"/>
    <cellStyle name="汇总 2" xfId="173"/>
    <cellStyle name="计算 2" xfId="174"/>
    <cellStyle name="检查单元格 2" xfId="175"/>
    <cellStyle name="解释性文本 2" xfId="176"/>
    <cellStyle name="警告文本 2" xfId="177"/>
    <cellStyle name="链接单元格 2" xfId="178"/>
    <cellStyle name="强调文字颜色 1 2" xfId="179"/>
    <cellStyle name="强调文字颜色 2 2" xfId="180"/>
    <cellStyle name="强调文字颜色 3 2" xfId="181"/>
    <cellStyle name="强调文字颜色 4 2" xfId="182"/>
    <cellStyle name="强调文字颜色 5 2" xfId="183"/>
    <cellStyle name="强调文字颜色 6 2" xfId="184"/>
    <cellStyle name="适中 2" xfId="185"/>
    <cellStyle name="输出 2" xfId="186"/>
    <cellStyle name="输入 2" xfId="187"/>
    <cellStyle name="注释 2" xfId="188"/>
    <cellStyle name="注释 2 2" xfId="189"/>
    <cellStyle name="注释 2 2 2" xfId="190"/>
    <cellStyle name="注释 2 3" xfId="191"/>
    <cellStyle name="注释 2 3 2" xfId="192"/>
    <cellStyle name="注释 2 4" xfId="193"/>
    <cellStyle name="注释 2 4 2" xfId="194"/>
    <cellStyle name="注释 2 5" xfId="19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337820</xdr:colOff>
      <xdr:row>1</xdr:row>
      <xdr:rowOff>30480</xdr:rowOff>
    </xdr:from>
    <xdr:to>
      <xdr:col>6</xdr:col>
      <xdr:colOff>546735</xdr:colOff>
      <xdr:row>2</xdr:row>
      <xdr:rowOff>527050</xdr:rowOff>
    </xdr:to>
    <xdr:pic>
      <xdr:nvPicPr>
        <xdr:cNvPr id="2" name="图片 1" descr="480X240LOGO图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95220" y="709295"/>
          <a:ext cx="2266315" cy="11753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abSelected="1" zoomScale="85" zoomScaleNormal="85" workbookViewId="0">
      <selection activeCell="Q10" sqref="Q10"/>
    </sheetView>
  </sheetViews>
  <sheetFormatPr defaultColWidth="9" defaultRowHeight="31.5" customHeight="1"/>
  <sheetData>
    <row r="1" ht="53.45" customHeight="1" spans="1:8">
      <c r="A1" s="93" t="s">
        <v>0</v>
      </c>
      <c r="B1" s="93"/>
      <c r="C1" s="93"/>
      <c r="D1" s="93"/>
      <c r="E1" s="93"/>
      <c r="F1" s="93"/>
      <c r="G1" s="93"/>
      <c r="H1" s="93"/>
    </row>
    <row r="2" ht="53.45" customHeight="1" spans="1:8">
      <c r="A2" s="93"/>
      <c r="B2" s="93"/>
      <c r="C2" s="93"/>
      <c r="D2" s="93"/>
      <c r="E2" s="93"/>
      <c r="F2" s="93"/>
      <c r="G2" s="93"/>
      <c r="H2" s="93"/>
    </row>
    <row r="3" ht="53.45" customHeight="1"/>
    <row r="4" customHeight="1" spans="1:10">
      <c r="A4" s="94" t="s">
        <v>1</v>
      </c>
      <c r="B4" s="94"/>
      <c r="C4" s="94"/>
      <c r="D4" s="94"/>
      <c r="E4" s="94"/>
      <c r="F4" s="94"/>
      <c r="G4" s="94"/>
      <c r="H4" s="94"/>
      <c r="I4" s="94"/>
      <c r="J4" s="94"/>
    </row>
    <row r="5" customHeight="1" spans="1:10">
      <c r="A5" s="94"/>
      <c r="B5" s="94"/>
      <c r="C5" s="94"/>
      <c r="D5" s="94"/>
      <c r="E5" s="94"/>
      <c r="F5" s="94"/>
      <c r="G5" s="94"/>
      <c r="H5" s="94"/>
      <c r="I5" s="94"/>
      <c r="J5" s="94"/>
    </row>
    <row r="6" customHeight="1" spans="1:10">
      <c r="A6" s="94"/>
      <c r="B6" s="94"/>
      <c r="C6" s="94"/>
      <c r="D6" s="94"/>
      <c r="E6" s="94"/>
      <c r="F6" s="94"/>
      <c r="G6" s="94"/>
      <c r="H6" s="94"/>
      <c r="I6" s="94"/>
      <c r="J6" s="94"/>
    </row>
    <row r="7" customHeight="1" spans="1:8">
      <c r="A7" s="95"/>
      <c r="B7" s="95"/>
      <c r="C7" s="95"/>
      <c r="D7" s="95"/>
      <c r="E7" s="95"/>
      <c r="F7" s="95"/>
      <c r="G7" s="95"/>
      <c r="H7" s="95"/>
    </row>
    <row r="8" customHeight="1" spans="1:8">
      <c r="A8" s="95"/>
      <c r="B8" s="95"/>
      <c r="C8" s="95"/>
      <c r="D8" s="95"/>
      <c r="E8" s="95"/>
      <c r="F8" s="95"/>
      <c r="G8" s="95"/>
      <c r="H8" s="95"/>
    </row>
    <row r="9" customHeight="1" spans="1:8">
      <c r="A9" s="95"/>
      <c r="B9" s="95"/>
      <c r="C9" s="95"/>
      <c r="D9" s="95"/>
      <c r="E9" s="95"/>
      <c r="F9" s="95"/>
      <c r="G9" s="95"/>
      <c r="H9" s="95"/>
    </row>
    <row r="10" customHeight="1" spans="1:8">
      <c r="A10" s="95"/>
      <c r="B10" s="95"/>
      <c r="C10" s="95"/>
      <c r="D10" s="95"/>
      <c r="E10" s="95"/>
      <c r="F10" s="95"/>
      <c r="G10" s="95"/>
      <c r="H10" s="95"/>
    </row>
    <row r="11" customHeight="1" spans="1:8">
      <c r="A11" s="95"/>
      <c r="B11" s="95"/>
      <c r="C11" s="95"/>
      <c r="D11" s="95"/>
      <c r="E11" s="95"/>
      <c r="F11" s="95"/>
      <c r="G11" s="95"/>
      <c r="H11" s="95"/>
    </row>
    <row r="12" customHeight="1" spans="1:8">
      <c r="A12" s="95"/>
      <c r="B12" s="95"/>
      <c r="C12" s="95"/>
      <c r="D12" s="95"/>
      <c r="E12" s="95"/>
      <c r="F12" s="95"/>
      <c r="G12" s="95"/>
      <c r="H12" s="95"/>
    </row>
    <row r="13" ht="61.5" customHeight="1" spans="2:9">
      <c r="B13" s="96" t="s">
        <v>2</v>
      </c>
      <c r="C13" s="96"/>
      <c r="D13" s="96"/>
      <c r="E13" s="97" t="s">
        <v>3</v>
      </c>
      <c r="F13" s="97"/>
      <c r="G13" s="97"/>
      <c r="H13" s="98"/>
      <c r="I13" s="95"/>
    </row>
    <row r="14" ht="61.5" customHeight="1" spans="2:8">
      <c r="B14" s="96" t="s">
        <v>4</v>
      </c>
      <c r="C14" s="96"/>
      <c r="D14" s="96"/>
      <c r="E14" s="97" t="s">
        <v>5</v>
      </c>
      <c r="F14" s="97"/>
      <c r="G14" s="97"/>
      <c r="H14" s="98"/>
    </row>
    <row r="15" ht="61.5" customHeight="1" spans="2:8">
      <c r="B15" s="96" t="s">
        <v>6</v>
      </c>
      <c r="C15" s="96"/>
      <c r="D15" s="96"/>
      <c r="E15" s="99" t="s">
        <v>7</v>
      </c>
      <c r="F15" s="99"/>
      <c r="G15" s="99"/>
      <c r="H15" s="98"/>
    </row>
    <row r="16" customHeight="1" spans="2:4">
      <c r="B16" s="100"/>
      <c r="C16" s="100"/>
      <c r="D16" s="100"/>
    </row>
  </sheetData>
  <mergeCells count="9">
    <mergeCell ref="B13:D13"/>
    <mergeCell ref="E13:G13"/>
    <mergeCell ref="B14:D14"/>
    <mergeCell ref="E14:G14"/>
    <mergeCell ref="B15:D15"/>
    <mergeCell ref="E15:G15"/>
    <mergeCell ref="B16:D16"/>
    <mergeCell ref="A1:H2"/>
    <mergeCell ref="A4:J6"/>
  </mergeCells>
  <printOptions horizontalCentered="1"/>
  <pageMargins left="0.236220472440945" right="0.236220472440945" top="0.748031496062992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9"/>
  <sheetViews>
    <sheetView showGridLines="0" zoomScale="70" zoomScaleNormal="70" workbookViewId="0">
      <selection activeCell="R12" sqref="R12"/>
    </sheetView>
  </sheetViews>
  <sheetFormatPr defaultColWidth="10.5" defaultRowHeight="14.25" customHeight="1"/>
  <cols>
    <col min="1" max="1" width="1.875" style="51" customWidth="1"/>
    <col min="2" max="13" width="10.125" style="51" customWidth="1"/>
    <col min="14" max="16384" width="10.5" style="51"/>
  </cols>
  <sheetData>
    <row r="1" ht="54" customHeight="1" spans="2:13">
      <c r="B1" s="52" t="s">
        <v>8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ht="11.45" customHeight="1" spans="1:13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54.6" customHeight="1" spans="1:13">
      <c r="A3" s="53"/>
      <c r="B3" s="55" t="s">
        <v>9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47.1" customHeight="1" spans="1:12">
      <c r="A4" s="53"/>
      <c r="B4" s="56" t="s">
        <v>10</v>
      </c>
      <c r="C4" s="56"/>
      <c r="D4" s="57" t="s">
        <v>11</v>
      </c>
      <c r="E4" s="57"/>
      <c r="F4" s="57"/>
      <c r="G4" s="58"/>
      <c r="H4" s="59" t="s">
        <v>12</v>
      </c>
      <c r="I4" s="59"/>
      <c r="J4" s="57" t="s">
        <v>13</v>
      </c>
      <c r="K4" s="57"/>
      <c r="L4" s="57"/>
    </row>
    <row r="5" ht="47.1" customHeight="1" spans="1:12">
      <c r="A5" s="53"/>
      <c r="B5" s="59" t="s">
        <v>14</v>
      </c>
      <c r="C5" s="59"/>
      <c r="D5" s="57" t="s">
        <v>15</v>
      </c>
      <c r="E5" s="57"/>
      <c r="F5" s="57"/>
      <c r="G5" s="58"/>
      <c r="H5" s="59" t="s">
        <v>16</v>
      </c>
      <c r="I5" s="59"/>
      <c r="J5" s="57" t="s">
        <v>17</v>
      </c>
      <c r="K5" s="57"/>
      <c r="L5" s="57"/>
    </row>
    <row r="6" ht="47.1" customHeight="1" spans="1:12">
      <c r="A6" s="53"/>
      <c r="B6" s="59" t="s">
        <v>18</v>
      </c>
      <c r="C6" s="59"/>
      <c r="D6" s="57" t="s">
        <v>19</v>
      </c>
      <c r="E6" s="57"/>
      <c r="F6" s="57"/>
      <c r="G6" s="58"/>
      <c r="H6" s="59" t="s">
        <v>20</v>
      </c>
      <c r="I6" s="59"/>
      <c r="J6" s="84" t="s">
        <v>21</v>
      </c>
      <c r="K6" s="85"/>
      <c r="L6" s="85"/>
    </row>
    <row r="7" ht="47.1" customHeight="1" spans="1:12">
      <c r="A7" s="53"/>
      <c r="B7" s="59" t="s">
        <v>22</v>
      </c>
      <c r="C7" s="59"/>
      <c r="D7" s="57" t="s">
        <v>19</v>
      </c>
      <c r="E7" s="57"/>
      <c r="F7" s="57"/>
      <c r="G7" s="58"/>
      <c r="H7" s="59" t="s">
        <v>23</v>
      </c>
      <c r="I7" s="59"/>
      <c r="J7" s="57" t="s">
        <v>24</v>
      </c>
      <c r="K7" s="57"/>
      <c r="L7" s="57"/>
    </row>
    <row r="8" ht="47.1" customHeight="1" spans="1:12">
      <c r="A8" s="53"/>
      <c r="B8" s="59" t="s">
        <v>25</v>
      </c>
      <c r="C8" s="59"/>
      <c r="D8" s="57" t="s">
        <v>26</v>
      </c>
      <c r="E8" s="57"/>
      <c r="F8" s="57"/>
      <c r="G8" s="60"/>
      <c r="H8" s="61"/>
      <c r="I8" s="61"/>
      <c r="J8" s="60"/>
      <c r="K8" s="60"/>
      <c r="L8" s="60"/>
    </row>
    <row r="9" ht="15.6" customHeight="1" spans="1:13">
      <c r="A9" s="53"/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</row>
    <row r="10" ht="47.45" customHeight="1" spans="1:13">
      <c r="A10" s="53"/>
      <c r="B10" s="55" t="s">
        <v>27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</row>
    <row r="11" ht="75" customHeight="1" spans="2:13">
      <c r="B11" s="63" t="s">
        <v>28</v>
      </c>
      <c r="C11" s="63"/>
      <c r="D11" s="63" t="s">
        <v>29</v>
      </c>
      <c r="E11" s="63"/>
      <c r="F11" s="64" t="s">
        <v>30</v>
      </c>
      <c r="G11" s="65"/>
      <c r="H11" s="66" t="s">
        <v>31</v>
      </c>
      <c r="I11" s="63" t="s">
        <v>32</v>
      </c>
      <c r="J11" s="86" t="s">
        <v>33</v>
      </c>
      <c r="K11" s="87"/>
      <c r="L11" s="88"/>
      <c r="M11" s="63" t="s">
        <v>34</v>
      </c>
    </row>
    <row r="12" ht="75" customHeight="1" spans="2:13">
      <c r="B12" s="67" t="s">
        <v>35</v>
      </c>
      <c r="C12" s="68"/>
      <c r="D12" s="69" t="s">
        <v>36</v>
      </c>
      <c r="E12" s="70"/>
      <c r="F12" s="71" t="s">
        <v>37</v>
      </c>
      <c r="G12" s="72"/>
      <c r="H12" s="71" t="s">
        <v>38</v>
      </c>
      <c r="I12" s="68">
        <v>45</v>
      </c>
      <c r="J12" s="69" t="s">
        <v>39</v>
      </c>
      <c r="K12" s="89"/>
      <c r="L12" s="70"/>
      <c r="M12" s="71" t="s">
        <v>40</v>
      </c>
    </row>
    <row r="13" ht="75" customHeight="1" spans="2:13">
      <c r="B13" s="67" t="s">
        <v>41</v>
      </c>
      <c r="C13" s="68"/>
      <c r="D13" s="69" t="s">
        <v>42</v>
      </c>
      <c r="E13" s="70"/>
      <c r="F13" s="71" t="s">
        <v>43</v>
      </c>
      <c r="G13" s="71"/>
      <c r="H13" s="71" t="s">
        <v>44</v>
      </c>
      <c r="I13" s="68">
        <v>45</v>
      </c>
      <c r="J13" s="69" t="s">
        <v>39</v>
      </c>
      <c r="K13" s="89"/>
      <c r="L13" s="70"/>
      <c r="M13" s="71" t="s">
        <v>40</v>
      </c>
    </row>
    <row r="14" ht="75" customHeight="1" spans="2:13">
      <c r="B14" s="67" t="s">
        <v>45</v>
      </c>
      <c r="C14" s="67"/>
      <c r="D14" s="73" t="s">
        <v>46</v>
      </c>
      <c r="E14" s="72"/>
      <c r="F14" s="73" t="s">
        <v>47</v>
      </c>
      <c r="G14" s="72"/>
      <c r="H14" s="71" t="s">
        <v>38</v>
      </c>
      <c r="I14" s="68">
        <v>45</v>
      </c>
      <c r="J14" s="69" t="s">
        <v>39</v>
      </c>
      <c r="K14" s="89"/>
      <c r="L14" s="70"/>
      <c r="M14" s="71" t="s">
        <v>40</v>
      </c>
    </row>
    <row r="15" ht="75" customHeight="1" spans="2:13">
      <c r="B15" s="67" t="s">
        <v>48</v>
      </c>
      <c r="C15" s="68"/>
      <c r="D15" s="73" t="s">
        <v>49</v>
      </c>
      <c r="E15" s="72"/>
      <c r="F15" s="71" t="s">
        <v>50</v>
      </c>
      <c r="G15" s="71"/>
      <c r="H15" s="71" t="s">
        <v>51</v>
      </c>
      <c r="I15" s="68">
        <v>45</v>
      </c>
      <c r="J15" s="69" t="s">
        <v>39</v>
      </c>
      <c r="K15" s="89"/>
      <c r="L15" s="70"/>
      <c r="M15" s="71" t="s">
        <v>40</v>
      </c>
    </row>
    <row r="16" customFormat="1" ht="15.6" customHeight="1" spans="1:13">
      <c r="A16" s="74"/>
      <c r="B16" s="75"/>
      <c r="C16" s="75"/>
      <c r="D16" s="75"/>
      <c r="E16" s="75"/>
      <c r="F16" s="75"/>
      <c r="G16" s="76"/>
      <c r="H16" s="77"/>
      <c r="I16" s="90"/>
      <c r="J16" s="91"/>
      <c r="K16" s="91"/>
      <c r="L16" s="91"/>
      <c r="M16" s="91"/>
    </row>
    <row r="17" customFormat="1" ht="15.6" customHeight="1" spans="1:13">
      <c r="A17" s="78"/>
      <c r="B17" s="78"/>
      <c r="C17" s="79"/>
      <c r="D17" s="79"/>
      <c r="E17" s="79"/>
      <c r="F17" s="80"/>
      <c r="G17" s="79"/>
      <c r="H17" s="79"/>
      <c r="I17" s="92"/>
      <c r="J17" s="79"/>
      <c r="K17" s="79"/>
      <c r="L17" s="79"/>
      <c r="M17" s="79"/>
    </row>
    <row r="18" ht="51.95" customHeight="1" spans="2:13">
      <c r="B18" s="81" t="s">
        <v>52</v>
      </c>
      <c r="C18" s="81"/>
      <c r="D18" s="82" t="s">
        <v>53</v>
      </c>
      <c r="E18" s="81"/>
      <c r="F18" s="81" t="s">
        <v>54</v>
      </c>
      <c r="G18" s="81"/>
      <c r="H18" s="82" t="s">
        <v>55</v>
      </c>
      <c r="I18" s="81"/>
      <c r="J18" s="81" t="s">
        <v>56</v>
      </c>
      <c r="K18" s="81"/>
      <c r="L18" s="82" t="s">
        <v>57</v>
      </c>
      <c r="M18" s="81"/>
    </row>
    <row r="19" ht="51.95" customHeight="1" spans="2:13">
      <c r="B19" s="81" t="s">
        <v>58</v>
      </c>
      <c r="C19" s="81"/>
      <c r="D19" s="83">
        <v>45383</v>
      </c>
      <c r="E19" s="83"/>
      <c r="F19" s="81" t="s">
        <v>58</v>
      </c>
      <c r="G19" s="81"/>
      <c r="H19" s="83">
        <v>45383</v>
      </c>
      <c r="I19" s="83"/>
      <c r="J19" s="81" t="s">
        <v>58</v>
      </c>
      <c r="K19" s="81"/>
      <c r="L19" s="83">
        <v>45383</v>
      </c>
      <c r="M19" s="83"/>
    </row>
  </sheetData>
  <mergeCells count="57">
    <mergeCell ref="B1:M1"/>
    <mergeCell ref="B3:M3"/>
    <mergeCell ref="B4:C4"/>
    <mergeCell ref="D4:F4"/>
    <mergeCell ref="H4:I4"/>
    <mergeCell ref="J4:L4"/>
    <mergeCell ref="B5:C5"/>
    <mergeCell ref="D5:F5"/>
    <mergeCell ref="H5:I5"/>
    <mergeCell ref="J5:L5"/>
    <mergeCell ref="B6:C6"/>
    <mergeCell ref="D6:F6"/>
    <mergeCell ref="H6:I6"/>
    <mergeCell ref="J6:L6"/>
    <mergeCell ref="B7:C7"/>
    <mergeCell ref="D7:F7"/>
    <mergeCell ref="H7:I7"/>
    <mergeCell ref="J7:L7"/>
    <mergeCell ref="B8:C8"/>
    <mergeCell ref="D8:F8"/>
    <mergeCell ref="B10:M10"/>
    <mergeCell ref="B11:C11"/>
    <mergeCell ref="D11:E11"/>
    <mergeCell ref="F11:G11"/>
    <mergeCell ref="J11:L11"/>
    <mergeCell ref="B12:C12"/>
    <mergeCell ref="D12:E12"/>
    <mergeCell ref="F12:G12"/>
    <mergeCell ref="J12:L12"/>
    <mergeCell ref="B13:C13"/>
    <mergeCell ref="D13:E13"/>
    <mergeCell ref="F13:G13"/>
    <mergeCell ref="J13:L13"/>
    <mergeCell ref="B14:C14"/>
    <mergeCell ref="D14:E14"/>
    <mergeCell ref="F14:G14"/>
    <mergeCell ref="J14:L14"/>
    <mergeCell ref="B15:C15"/>
    <mergeCell ref="D15:E15"/>
    <mergeCell ref="F15:G15"/>
    <mergeCell ref="J15:L15"/>
    <mergeCell ref="B16:F16"/>
    <mergeCell ref="H16:I16"/>
    <mergeCell ref="J16:M16"/>
    <mergeCell ref="A17:B17"/>
    <mergeCell ref="B18:C18"/>
    <mergeCell ref="D18:E18"/>
    <mergeCell ref="F18:G18"/>
    <mergeCell ref="H18:I18"/>
    <mergeCell ref="J18:K18"/>
    <mergeCell ref="L18:M18"/>
    <mergeCell ref="B19:C19"/>
    <mergeCell ref="D19:E19"/>
    <mergeCell ref="F19:G19"/>
    <mergeCell ref="H19:I19"/>
    <mergeCell ref="J19:K19"/>
    <mergeCell ref="L19:M19"/>
  </mergeCells>
  <printOptions horizontalCentered="1"/>
  <pageMargins left="0.196850393700787" right="0.196850393700787" top="0.393700787401575" bottom="0.393700787401575" header="0.511811023622047" footer="0.511811023622047"/>
  <pageSetup paperSize="9" scale="75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115" zoomScaleNormal="115" workbookViewId="0">
      <selection activeCell="X19" sqref="X19"/>
    </sheetView>
  </sheetViews>
  <sheetFormatPr defaultColWidth="7" defaultRowHeight="12.75"/>
  <cols>
    <col min="1" max="1" width="1.125" style="21" customWidth="1"/>
    <col min="2" max="2" width="8.625" style="21" customWidth="1"/>
    <col min="3" max="5" width="5.875" style="21" customWidth="1"/>
    <col min="6" max="7" width="5.875" style="43" customWidth="1"/>
    <col min="8" max="19" width="5.875" style="21" customWidth="1"/>
    <col min="20" max="22" width="5.625" style="21" customWidth="1"/>
    <col min="23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61</v>
      </c>
      <c r="E3" s="25"/>
      <c r="F3" s="25"/>
      <c r="G3" s="44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65</v>
      </c>
      <c r="S3" s="41"/>
      <c r="T3" s="41"/>
    </row>
    <row r="4" ht="6.6" customHeight="1" spans="2:20">
      <c r="B4" s="20"/>
      <c r="C4" s="20"/>
      <c r="D4" s="20"/>
      <c r="E4" s="20"/>
      <c r="F4" s="45"/>
      <c r="G4" s="45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F6" s="46"/>
      <c r="G6" s="47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71</v>
      </c>
      <c r="G7" s="38"/>
      <c r="H7" s="38"/>
      <c r="I7" s="38"/>
      <c r="J7" s="38"/>
      <c r="K7" s="38"/>
      <c r="N7" s="23" t="s">
        <v>72</v>
      </c>
      <c r="O7" s="23"/>
      <c r="P7" s="38" t="s">
        <v>73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48"/>
      <c r="G8" s="48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98</v>
      </c>
      <c r="J13" s="32"/>
      <c r="K13" s="32"/>
      <c r="L13" s="32" t="s">
        <v>99</v>
      </c>
      <c r="M13" s="32"/>
      <c r="N13" s="32"/>
      <c r="O13" s="32" t="s">
        <v>100</v>
      </c>
      <c r="P13" s="32" t="s">
        <v>94</v>
      </c>
      <c r="Q13" s="32" t="s">
        <v>94</v>
      </c>
      <c r="R13" s="32" t="s">
        <v>101</v>
      </c>
      <c r="S13" s="32" t="s">
        <v>94</v>
      </c>
      <c r="T13" s="32" t="s">
        <v>94</v>
      </c>
    </row>
    <row r="14" ht="14.1" customHeight="1" spans="2:20">
      <c r="B14" s="31" t="s">
        <v>102</v>
      </c>
      <c r="C14" s="34">
        <f t="shared" ref="C14:G14" si="0">MIN(C44:C63)</f>
        <v>103.6</v>
      </c>
      <c r="D14" s="34">
        <f t="shared" si="0"/>
        <v>103.6</v>
      </c>
      <c r="E14" s="34" t="s">
        <v>19</v>
      </c>
      <c r="F14" s="49">
        <f t="shared" si="0"/>
        <v>53.2</v>
      </c>
      <c r="G14" s="49">
        <f t="shared" si="0"/>
        <v>48.5</v>
      </c>
      <c r="H14" s="34" t="s">
        <v>19</v>
      </c>
      <c r="I14" s="34">
        <f t="shared" ref="I14:M14" si="1">MIN(I44:I63)</f>
        <v>0.9</v>
      </c>
      <c r="J14" s="34">
        <f t="shared" si="1"/>
        <v>0.1</v>
      </c>
      <c r="K14" s="34" t="s">
        <v>19</v>
      </c>
      <c r="L14" s="34">
        <f t="shared" si="1"/>
        <v>2.87</v>
      </c>
      <c r="M14" s="34">
        <f t="shared" si="1"/>
        <v>2.864</v>
      </c>
      <c r="N14" s="34" t="s">
        <v>19</v>
      </c>
      <c r="O14" s="34">
        <f t="shared" ref="O14:S14" si="2">MIN(O44:O63)</f>
        <v>3.547</v>
      </c>
      <c r="P14" s="34">
        <f t="shared" si="2"/>
        <v>3.533</v>
      </c>
      <c r="Q14" s="34" t="s">
        <v>19</v>
      </c>
      <c r="R14" s="34">
        <f t="shared" si="2"/>
        <v>0.695</v>
      </c>
      <c r="S14" s="34">
        <f t="shared" si="2"/>
        <v>0.694</v>
      </c>
      <c r="T14" s="34" t="s">
        <v>19</v>
      </c>
    </row>
    <row r="15" ht="14.1" customHeight="1" spans="2:20">
      <c r="B15" s="31" t="s">
        <v>103</v>
      </c>
      <c r="C15" s="34">
        <f t="shared" ref="C15:G15" si="3">MAX(C44:C63)</f>
        <v>105</v>
      </c>
      <c r="D15" s="34">
        <f t="shared" si="3"/>
        <v>105</v>
      </c>
      <c r="E15" s="34" t="s">
        <v>19</v>
      </c>
      <c r="F15" s="49">
        <f t="shared" si="3"/>
        <v>92.5</v>
      </c>
      <c r="G15" s="49">
        <f t="shared" si="3"/>
        <v>92.1</v>
      </c>
      <c r="H15" s="34" t="s">
        <v>19</v>
      </c>
      <c r="I15" s="34">
        <f t="shared" ref="I15:M15" si="4">MAX(I44:I63)</f>
        <v>13.5</v>
      </c>
      <c r="J15" s="34">
        <f t="shared" si="4"/>
        <v>7.3</v>
      </c>
      <c r="K15" s="34" t="s">
        <v>19</v>
      </c>
      <c r="L15" s="34">
        <f t="shared" si="4"/>
        <v>2.997</v>
      </c>
      <c r="M15" s="34">
        <f t="shared" si="4"/>
        <v>2.99</v>
      </c>
      <c r="N15" s="34" t="s">
        <v>19</v>
      </c>
      <c r="O15" s="34">
        <f t="shared" ref="O15:S15" si="5">MAX(O44:O63)</f>
        <v>3.672</v>
      </c>
      <c r="P15" s="34">
        <f t="shared" si="5"/>
        <v>3.644</v>
      </c>
      <c r="Q15" s="34" t="s">
        <v>19</v>
      </c>
      <c r="R15" s="34">
        <f t="shared" si="5"/>
        <v>0.7</v>
      </c>
      <c r="S15" s="34">
        <f t="shared" si="5"/>
        <v>0.701</v>
      </c>
      <c r="T15" s="34" t="s">
        <v>19</v>
      </c>
    </row>
    <row r="16" ht="14.1" customHeight="1" spans="2:20">
      <c r="B16" s="31" t="s">
        <v>104</v>
      </c>
      <c r="C16" s="34">
        <f t="shared" ref="C16:G16" si="6">AVERAGE(C44:C63)</f>
        <v>104.605</v>
      </c>
      <c r="D16" s="34">
        <f t="shared" si="6"/>
        <v>104.63</v>
      </c>
      <c r="E16" s="34" t="s">
        <v>19</v>
      </c>
      <c r="F16" s="49">
        <f t="shared" si="6"/>
        <v>63.95</v>
      </c>
      <c r="G16" s="49">
        <f t="shared" si="6"/>
        <v>63.66</v>
      </c>
      <c r="H16" s="34" t="s">
        <v>19</v>
      </c>
      <c r="I16" s="34">
        <f t="shared" ref="I16:M16" si="7">AVERAGE(I44:I63)</f>
        <v>3.75</v>
      </c>
      <c r="J16" s="34">
        <f t="shared" si="7"/>
        <v>2.355</v>
      </c>
      <c r="K16" s="34" t="s">
        <v>19</v>
      </c>
      <c r="L16" s="34">
        <f t="shared" si="7"/>
        <v>2.9265</v>
      </c>
      <c r="M16" s="34">
        <f t="shared" si="7"/>
        <v>2.90755</v>
      </c>
      <c r="N16" s="34" t="s">
        <v>19</v>
      </c>
      <c r="O16" s="34">
        <f t="shared" ref="O16:S16" si="8">AVERAGE(O44:O63)</f>
        <v>3.60065</v>
      </c>
      <c r="P16" s="34">
        <f t="shared" si="8"/>
        <v>3.59685</v>
      </c>
      <c r="Q16" s="34" t="s">
        <v>19</v>
      </c>
      <c r="R16" s="34">
        <f t="shared" si="8"/>
        <v>0.6968</v>
      </c>
      <c r="S16" s="34">
        <f t="shared" si="8"/>
        <v>0.69665</v>
      </c>
      <c r="T16" s="34" t="s">
        <v>19</v>
      </c>
    </row>
    <row r="17" ht="14.1" customHeight="1" spans="2:20">
      <c r="B17" s="31" t="s">
        <v>105</v>
      </c>
      <c r="C17" s="34">
        <f t="shared" ref="C17:G17" si="9">STDEVP(C44:C63)</f>
        <v>0.39175885439898</v>
      </c>
      <c r="D17" s="34">
        <f t="shared" si="9"/>
        <v>0.416052881254296</v>
      </c>
      <c r="E17" s="34" t="s">
        <v>19</v>
      </c>
      <c r="F17" s="49">
        <f t="shared" si="9"/>
        <v>10.431275089844</v>
      </c>
      <c r="G17" s="49">
        <f t="shared" si="9"/>
        <v>10.1939393759233</v>
      </c>
      <c r="H17" s="34" t="s">
        <v>19</v>
      </c>
      <c r="I17" s="34">
        <f t="shared" ref="I17:M17" si="10">STDEVP(I44:I63)</f>
        <v>2.89749892148384</v>
      </c>
      <c r="J17" s="34">
        <f t="shared" si="10"/>
        <v>2.1446386642043</v>
      </c>
      <c r="K17" s="34" t="s">
        <v>19</v>
      </c>
      <c r="L17" s="34">
        <f t="shared" si="10"/>
        <v>0.0375559582489916</v>
      </c>
      <c r="M17" s="34">
        <f t="shared" si="10"/>
        <v>0.0375119647579276</v>
      </c>
      <c r="N17" s="34" t="s">
        <v>19</v>
      </c>
      <c r="O17" s="34">
        <f t="shared" ref="O17:S17" si="11">STDEVP(O44:O63)</f>
        <v>0.035540505061127</v>
      </c>
      <c r="P17" s="34">
        <f t="shared" si="11"/>
        <v>0.030203104145104</v>
      </c>
      <c r="Q17" s="34" t="s">
        <v>19</v>
      </c>
      <c r="R17" s="34">
        <f t="shared" si="11"/>
        <v>0.00132664991614216</v>
      </c>
      <c r="S17" s="34">
        <f t="shared" si="11"/>
        <v>0.00165151445649138</v>
      </c>
      <c r="T17" s="34" t="s">
        <v>19</v>
      </c>
    </row>
    <row r="18" ht="14.1" customHeight="1" spans="2:20">
      <c r="B18" s="31" t="s">
        <v>106</v>
      </c>
      <c r="C18" s="34" t="s">
        <v>107</v>
      </c>
      <c r="D18" s="34" t="s">
        <v>108</v>
      </c>
      <c r="E18" s="34" t="s">
        <v>109</v>
      </c>
      <c r="F18" s="49" t="s">
        <v>107</v>
      </c>
      <c r="G18" s="49" t="s">
        <v>108</v>
      </c>
      <c r="H18" s="34" t="s">
        <v>109</v>
      </c>
      <c r="I18" s="34" t="s">
        <v>107</v>
      </c>
      <c r="J18" s="34" t="s">
        <v>108</v>
      </c>
      <c r="K18" s="34" t="s">
        <v>109</v>
      </c>
      <c r="L18" s="34" t="s">
        <v>107</v>
      </c>
      <c r="M18" s="34" t="s">
        <v>108</v>
      </c>
      <c r="N18" s="34" t="s">
        <v>109</v>
      </c>
      <c r="O18" s="34" t="s">
        <v>107</v>
      </c>
      <c r="P18" s="34" t="s">
        <v>108</v>
      </c>
      <c r="Q18" s="34" t="s">
        <v>109</v>
      </c>
      <c r="R18" s="34" t="s">
        <v>107</v>
      </c>
      <c r="S18" s="34" t="s">
        <v>108</v>
      </c>
      <c r="T18" s="34" t="s">
        <v>109</v>
      </c>
    </row>
    <row r="19" s="20" customFormat="1" ht="14.1" customHeight="1" spans="2:20">
      <c r="B19" s="50">
        <v>1</v>
      </c>
      <c r="C19" s="35">
        <v>104.5</v>
      </c>
      <c r="D19" s="35">
        <v>104.6</v>
      </c>
      <c r="E19" s="36">
        <f>(D19-C19)/D19</f>
        <v>0.000956022944550615</v>
      </c>
      <c r="F19" s="35">
        <v>51.8</v>
      </c>
      <c r="G19" s="35">
        <v>62.1</v>
      </c>
      <c r="H19" s="36" t="s">
        <v>19</v>
      </c>
      <c r="I19" s="35">
        <v>8.6</v>
      </c>
      <c r="J19" s="35">
        <v>0.2</v>
      </c>
      <c r="K19" s="39" t="s">
        <v>19</v>
      </c>
      <c r="L19" s="35">
        <v>2.955</v>
      </c>
      <c r="M19" s="35">
        <v>2.877</v>
      </c>
      <c r="N19" s="36">
        <f>(M19-L19)/M19</f>
        <v>-0.0271115745568301</v>
      </c>
      <c r="O19" s="35">
        <v>3.511</v>
      </c>
      <c r="P19" s="35">
        <v>3.582</v>
      </c>
      <c r="Q19" s="36">
        <f>(P19-O19)/P19</f>
        <v>0.0198213288665549</v>
      </c>
      <c r="R19" s="35">
        <v>0.702</v>
      </c>
      <c r="S19" s="35">
        <v>0.697</v>
      </c>
      <c r="T19" s="39">
        <f>(S19-R19)/S19</f>
        <v>-0.00717360114777619</v>
      </c>
    </row>
    <row r="20" s="20" customFormat="1" ht="14.1" customHeight="1" spans="2:20">
      <c r="B20" s="50">
        <v>2</v>
      </c>
      <c r="C20" s="35">
        <v>104.3</v>
      </c>
      <c r="D20" s="35">
        <v>104.8</v>
      </c>
      <c r="E20" s="36">
        <f t="shared" ref="E20:E63" si="12">(D20-C20)/D20</f>
        <v>0.00477099236641221</v>
      </c>
      <c r="F20" s="35">
        <v>56.4</v>
      </c>
      <c r="G20" s="35">
        <v>54.9</v>
      </c>
      <c r="H20" s="36" t="s">
        <v>19</v>
      </c>
      <c r="I20" s="35">
        <v>4.9</v>
      </c>
      <c r="J20" s="35">
        <v>1.7</v>
      </c>
      <c r="K20" s="39" t="s">
        <v>19</v>
      </c>
      <c r="L20" s="35">
        <v>2.939</v>
      </c>
      <c r="M20" s="35">
        <v>2.926</v>
      </c>
      <c r="N20" s="36">
        <f t="shared" ref="N20:N63" si="13">(M20-L20)/M20</f>
        <v>-0.00444292549555704</v>
      </c>
      <c r="O20" s="35">
        <v>3.608</v>
      </c>
      <c r="P20" s="35">
        <v>3.557</v>
      </c>
      <c r="Q20" s="36">
        <f t="shared" ref="Q20:Q63" si="14">(P20-O20)/P20</f>
        <v>-0.0143379252178803</v>
      </c>
      <c r="R20" s="35">
        <v>0.7</v>
      </c>
      <c r="S20" s="35">
        <v>0.697</v>
      </c>
      <c r="T20" s="39">
        <f t="shared" ref="T20:T63" si="15">(S20-R20)/S20</f>
        <v>-0.00430416068866571</v>
      </c>
    </row>
    <row r="21" s="20" customFormat="1" ht="14.1" customHeight="1" spans="2:20">
      <c r="B21" s="50">
        <v>3</v>
      </c>
      <c r="C21" s="35">
        <v>104.8</v>
      </c>
      <c r="D21" s="35">
        <v>104.7</v>
      </c>
      <c r="E21" s="36">
        <f t="shared" si="12"/>
        <v>-0.000955109837631273</v>
      </c>
      <c r="F21" s="35">
        <v>54.7</v>
      </c>
      <c r="G21" s="35">
        <v>59.5</v>
      </c>
      <c r="H21" s="36" t="s">
        <v>19</v>
      </c>
      <c r="I21" s="35">
        <v>2.3</v>
      </c>
      <c r="J21" s="35">
        <v>1.2</v>
      </c>
      <c r="K21" s="39" t="s">
        <v>19</v>
      </c>
      <c r="L21" s="35">
        <v>2.882</v>
      </c>
      <c r="M21" s="35">
        <v>2.856</v>
      </c>
      <c r="N21" s="36">
        <f t="shared" si="13"/>
        <v>-0.00910364145658272</v>
      </c>
      <c r="O21" s="35">
        <v>3.589</v>
      </c>
      <c r="P21" s="35">
        <v>3.576</v>
      </c>
      <c r="Q21" s="36">
        <f t="shared" si="14"/>
        <v>-0.0036353467561521</v>
      </c>
      <c r="R21" s="35">
        <v>0.696</v>
      </c>
      <c r="S21" s="35">
        <v>0.696</v>
      </c>
      <c r="T21" s="39">
        <f t="shared" si="15"/>
        <v>0</v>
      </c>
    </row>
    <row r="22" s="20" customFormat="1" ht="14.1" customHeight="1" spans="2:20">
      <c r="B22" s="50">
        <v>4</v>
      </c>
      <c r="C22" s="35">
        <v>104.7</v>
      </c>
      <c r="D22" s="35">
        <v>104.4</v>
      </c>
      <c r="E22" s="36">
        <f t="shared" si="12"/>
        <v>-0.00287356321839078</v>
      </c>
      <c r="F22" s="35">
        <v>55.6</v>
      </c>
      <c r="G22" s="35">
        <v>71.3</v>
      </c>
      <c r="H22" s="36" t="s">
        <v>19</v>
      </c>
      <c r="I22" s="35">
        <v>1.1</v>
      </c>
      <c r="J22" s="35">
        <v>1</v>
      </c>
      <c r="K22" s="39" t="s">
        <v>19</v>
      </c>
      <c r="L22" s="35">
        <v>2.953</v>
      </c>
      <c r="M22" s="35">
        <v>2.953</v>
      </c>
      <c r="N22" s="36">
        <f t="shared" si="13"/>
        <v>0</v>
      </c>
      <c r="O22" s="35">
        <v>3.572</v>
      </c>
      <c r="P22" s="35">
        <v>3.555</v>
      </c>
      <c r="Q22" s="36">
        <f t="shared" si="14"/>
        <v>-0.00478199718706045</v>
      </c>
      <c r="R22" s="35">
        <v>0.697</v>
      </c>
      <c r="S22" s="35">
        <v>0.696</v>
      </c>
      <c r="T22" s="39">
        <f t="shared" si="15"/>
        <v>-0.0014367816091954</v>
      </c>
    </row>
    <row r="23" s="20" customFormat="1" ht="14.1" customHeight="1" spans="2:20">
      <c r="B23" s="50">
        <v>5</v>
      </c>
      <c r="C23" s="35">
        <v>104.7</v>
      </c>
      <c r="D23" s="35">
        <v>104.4</v>
      </c>
      <c r="E23" s="36">
        <f t="shared" si="12"/>
        <v>-0.00287356321839078</v>
      </c>
      <c r="F23" s="35">
        <v>62.9</v>
      </c>
      <c r="G23" s="35">
        <v>63.5</v>
      </c>
      <c r="H23" s="36" t="s">
        <v>19</v>
      </c>
      <c r="I23" s="35">
        <v>2</v>
      </c>
      <c r="J23" s="35">
        <v>0.5</v>
      </c>
      <c r="K23" s="39" t="s">
        <v>19</v>
      </c>
      <c r="L23" s="35">
        <v>2.845</v>
      </c>
      <c r="M23" s="35">
        <v>2.989</v>
      </c>
      <c r="N23" s="36">
        <f t="shared" si="13"/>
        <v>0.0481766477082635</v>
      </c>
      <c r="O23" s="35">
        <v>3.581</v>
      </c>
      <c r="P23" s="35">
        <v>3.59</v>
      </c>
      <c r="Q23" s="36">
        <f t="shared" si="14"/>
        <v>0.00250696378830081</v>
      </c>
      <c r="R23" s="35">
        <v>0.695</v>
      </c>
      <c r="S23" s="35">
        <v>0.698</v>
      </c>
      <c r="T23" s="39">
        <f t="shared" si="15"/>
        <v>0.00429799426934098</v>
      </c>
    </row>
    <row r="24" s="20" customFormat="1" ht="14.1" customHeight="1" spans="2:20">
      <c r="B24" s="50">
        <v>6</v>
      </c>
      <c r="C24" s="35">
        <v>104.9</v>
      </c>
      <c r="D24" s="35">
        <v>104.7</v>
      </c>
      <c r="E24" s="36">
        <f t="shared" si="12"/>
        <v>-0.00191021967526268</v>
      </c>
      <c r="F24" s="35">
        <v>65.3</v>
      </c>
      <c r="G24" s="35">
        <v>62.6</v>
      </c>
      <c r="H24" s="36" t="s">
        <v>19</v>
      </c>
      <c r="I24" s="35">
        <v>3.2</v>
      </c>
      <c r="J24" s="35">
        <v>4.4</v>
      </c>
      <c r="K24" s="39" t="s">
        <v>19</v>
      </c>
      <c r="L24" s="35">
        <v>2.916</v>
      </c>
      <c r="M24" s="35">
        <v>2.854</v>
      </c>
      <c r="N24" s="36">
        <f t="shared" si="13"/>
        <v>-0.0217238962859144</v>
      </c>
      <c r="O24" s="35">
        <v>3.568</v>
      </c>
      <c r="P24" s="35">
        <v>3.599</v>
      </c>
      <c r="Q24" s="36">
        <f t="shared" si="14"/>
        <v>0.00861350375104199</v>
      </c>
      <c r="R24" s="35">
        <v>0.696</v>
      </c>
      <c r="S24" s="35">
        <v>0.696</v>
      </c>
      <c r="T24" s="39">
        <f t="shared" si="15"/>
        <v>0</v>
      </c>
    </row>
    <row r="25" s="20" customFormat="1" ht="14.1" customHeight="1" spans="2:20">
      <c r="B25" s="50">
        <v>7</v>
      </c>
      <c r="C25" s="35">
        <v>104.6</v>
      </c>
      <c r="D25" s="35">
        <v>103.8</v>
      </c>
      <c r="E25" s="36">
        <f t="shared" si="12"/>
        <v>-0.0077071290944123</v>
      </c>
      <c r="F25" s="35">
        <v>62.9</v>
      </c>
      <c r="G25" s="35">
        <v>82</v>
      </c>
      <c r="H25" s="36" t="s">
        <v>19</v>
      </c>
      <c r="I25" s="35">
        <v>0.4</v>
      </c>
      <c r="J25" s="35">
        <v>1.8</v>
      </c>
      <c r="K25" s="39" t="s">
        <v>19</v>
      </c>
      <c r="L25" s="35">
        <v>2.97</v>
      </c>
      <c r="M25" s="35">
        <v>2.928</v>
      </c>
      <c r="N25" s="36">
        <f t="shared" si="13"/>
        <v>-0.0143442622950821</v>
      </c>
      <c r="O25" s="35">
        <v>3.57</v>
      </c>
      <c r="P25" s="35">
        <v>3.662</v>
      </c>
      <c r="Q25" s="36">
        <f t="shared" si="14"/>
        <v>0.0251228836701256</v>
      </c>
      <c r="R25" s="35">
        <v>0.697</v>
      </c>
      <c r="S25" s="35">
        <v>0.697</v>
      </c>
      <c r="T25" s="39">
        <f t="shared" si="15"/>
        <v>0</v>
      </c>
    </row>
    <row r="26" s="20" customFormat="1" ht="14.1" customHeight="1" spans="2:20">
      <c r="B26" s="50">
        <v>8</v>
      </c>
      <c r="C26" s="35">
        <v>104.8</v>
      </c>
      <c r="D26" s="35">
        <v>104.7</v>
      </c>
      <c r="E26" s="36">
        <f t="shared" si="12"/>
        <v>-0.000955109837631273</v>
      </c>
      <c r="F26" s="35">
        <v>60.3</v>
      </c>
      <c r="G26" s="35">
        <v>62.4</v>
      </c>
      <c r="H26" s="36" t="s">
        <v>19</v>
      </c>
      <c r="I26" s="35">
        <v>0.1</v>
      </c>
      <c r="J26" s="35">
        <v>3.5</v>
      </c>
      <c r="K26" s="39" t="s">
        <v>19</v>
      </c>
      <c r="L26" s="35">
        <v>2.843</v>
      </c>
      <c r="M26" s="35">
        <v>2.882</v>
      </c>
      <c r="N26" s="36">
        <f t="shared" si="13"/>
        <v>0.0135322692574601</v>
      </c>
      <c r="O26" s="35">
        <v>3.582</v>
      </c>
      <c r="P26" s="35">
        <v>3.608</v>
      </c>
      <c r="Q26" s="36">
        <f t="shared" si="14"/>
        <v>0.00720620842572069</v>
      </c>
      <c r="R26" s="35">
        <v>0.695</v>
      </c>
      <c r="S26" s="35">
        <v>0.695</v>
      </c>
      <c r="T26" s="39">
        <f t="shared" si="15"/>
        <v>0</v>
      </c>
    </row>
    <row r="27" s="20" customFormat="1" ht="14.1" customHeight="1" spans="2:20">
      <c r="B27" s="50">
        <v>9</v>
      </c>
      <c r="C27" s="35">
        <v>104.9</v>
      </c>
      <c r="D27" s="35">
        <v>104.5</v>
      </c>
      <c r="E27" s="36">
        <f t="shared" si="12"/>
        <v>-0.0038277511961723</v>
      </c>
      <c r="F27" s="35">
        <v>61.4</v>
      </c>
      <c r="G27" s="35">
        <v>61.7</v>
      </c>
      <c r="H27" s="36" t="s">
        <v>19</v>
      </c>
      <c r="I27" s="35">
        <v>2.5</v>
      </c>
      <c r="J27" s="35">
        <v>0.4</v>
      </c>
      <c r="K27" s="39" t="s">
        <v>19</v>
      </c>
      <c r="L27" s="35">
        <v>2.871</v>
      </c>
      <c r="M27" s="35">
        <v>2.963</v>
      </c>
      <c r="N27" s="36">
        <f t="shared" si="13"/>
        <v>0.0310496118798515</v>
      </c>
      <c r="O27" s="35">
        <v>3.572</v>
      </c>
      <c r="P27" s="35">
        <v>3.55</v>
      </c>
      <c r="Q27" s="36">
        <f t="shared" si="14"/>
        <v>-0.00619718309859162</v>
      </c>
      <c r="R27" s="35">
        <v>0.695</v>
      </c>
      <c r="S27" s="35">
        <v>0.697</v>
      </c>
      <c r="T27" s="39">
        <f t="shared" si="15"/>
        <v>0.00286944045911048</v>
      </c>
    </row>
    <row r="28" s="20" customFormat="1" ht="14.1" customHeight="1" spans="2:20">
      <c r="B28" s="50">
        <v>10</v>
      </c>
      <c r="C28" s="35">
        <v>104.5</v>
      </c>
      <c r="D28" s="35">
        <v>104.8</v>
      </c>
      <c r="E28" s="36">
        <f t="shared" si="12"/>
        <v>0.0028625954198473</v>
      </c>
      <c r="F28" s="35">
        <v>68.4</v>
      </c>
      <c r="G28" s="35">
        <v>53.3</v>
      </c>
      <c r="H28" s="36" t="s">
        <v>19</v>
      </c>
      <c r="I28" s="35">
        <v>1.9</v>
      </c>
      <c r="J28" s="35">
        <v>1.3</v>
      </c>
      <c r="K28" s="39" t="s">
        <v>19</v>
      </c>
      <c r="L28" s="35">
        <v>2.853</v>
      </c>
      <c r="M28" s="35">
        <v>2.933</v>
      </c>
      <c r="N28" s="36">
        <f t="shared" si="13"/>
        <v>0.0272758267984997</v>
      </c>
      <c r="O28" s="35">
        <v>3.585</v>
      </c>
      <c r="P28" s="35">
        <v>3.564</v>
      </c>
      <c r="Q28" s="36">
        <f t="shared" si="14"/>
        <v>-0.00589225589225587</v>
      </c>
      <c r="R28" s="35">
        <v>0.694</v>
      </c>
      <c r="S28" s="35">
        <v>0.697</v>
      </c>
      <c r="T28" s="39">
        <f t="shared" si="15"/>
        <v>0.00430416068866571</v>
      </c>
    </row>
    <row r="29" s="20" customFormat="1" ht="14.1" customHeight="1" spans="2:20">
      <c r="B29" s="50">
        <v>11</v>
      </c>
      <c r="C29" s="35">
        <v>103.1</v>
      </c>
      <c r="D29" s="35">
        <v>104.9</v>
      </c>
      <c r="E29" s="36">
        <f t="shared" si="12"/>
        <v>0.017159199237369</v>
      </c>
      <c r="F29" s="35">
        <v>104.5</v>
      </c>
      <c r="G29" s="35">
        <v>53.9</v>
      </c>
      <c r="H29" s="36" t="s">
        <v>19</v>
      </c>
      <c r="I29" s="35">
        <v>3.8</v>
      </c>
      <c r="J29" s="35">
        <v>2.6</v>
      </c>
      <c r="K29" s="39" t="s">
        <v>19</v>
      </c>
      <c r="L29" s="35">
        <v>2.99</v>
      </c>
      <c r="M29" s="35">
        <v>2.887</v>
      </c>
      <c r="N29" s="36">
        <f t="shared" si="13"/>
        <v>-0.0356771735365432</v>
      </c>
      <c r="O29" s="35">
        <v>3.719</v>
      </c>
      <c r="P29" s="35">
        <v>3.599</v>
      </c>
      <c r="Q29" s="36">
        <f t="shared" si="14"/>
        <v>-0.0333425951653236</v>
      </c>
      <c r="R29" s="35">
        <v>0.703</v>
      </c>
      <c r="S29" s="35">
        <v>0.696</v>
      </c>
      <c r="T29" s="39">
        <f t="shared" si="15"/>
        <v>-0.0100574712643678</v>
      </c>
    </row>
    <row r="30" s="20" customFormat="1" ht="14.1" customHeight="1" spans="2:20">
      <c r="B30" s="50">
        <v>12</v>
      </c>
      <c r="C30" s="35">
        <v>104.8</v>
      </c>
      <c r="D30" s="35">
        <v>104.1</v>
      </c>
      <c r="E30" s="36">
        <f t="shared" si="12"/>
        <v>-0.00672430355427476</v>
      </c>
      <c r="F30" s="35">
        <v>58.5</v>
      </c>
      <c r="G30" s="35">
        <v>82.5</v>
      </c>
      <c r="H30" s="36" t="s">
        <v>19</v>
      </c>
      <c r="I30" s="35">
        <v>5.7</v>
      </c>
      <c r="J30" s="35">
        <v>1.5</v>
      </c>
      <c r="K30" s="39" t="s">
        <v>19</v>
      </c>
      <c r="L30" s="35">
        <v>2.917</v>
      </c>
      <c r="M30" s="35">
        <v>2.897</v>
      </c>
      <c r="N30" s="36">
        <f t="shared" si="13"/>
        <v>-0.00690369347600967</v>
      </c>
      <c r="O30" s="35">
        <v>3.592</v>
      </c>
      <c r="P30" s="35">
        <v>3.578</v>
      </c>
      <c r="Q30" s="36">
        <f t="shared" si="14"/>
        <v>-0.00391280044717726</v>
      </c>
      <c r="R30" s="35">
        <v>0.695</v>
      </c>
      <c r="S30" s="35">
        <v>0.697</v>
      </c>
      <c r="T30" s="39">
        <f t="shared" si="15"/>
        <v>0.00286944045911048</v>
      </c>
    </row>
    <row r="31" s="20" customFormat="1" ht="14.1" customHeight="1" spans="2:20">
      <c r="B31" s="31">
        <v>13</v>
      </c>
      <c r="C31" s="35">
        <v>104.5</v>
      </c>
      <c r="D31" s="35">
        <v>104.6</v>
      </c>
      <c r="E31" s="36">
        <f t="shared" si="12"/>
        <v>0.000956022944550615</v>
      </c>
      <c r="F31" s="35">
        <v>62</v>
      </c>
      <c r="G31" s="35">
        <v>60.8</v>
      </c>
      <c r="H31" s="36" t="s">
        <v>19</v>
      </c>
      <c r="I31" s="35">
        <v>5.6</v>
      </c>
      <c r="J31" s="35">
        <v>3.8</v>
      </c>
      <c r="K31" s="39" t="s">
        <v>19</v>
      </c>
      <c r="L31" s="35">
        <v>2.928</v>
      </c>
      <c r="M31" s="35">
        <v>2.904</v>
      </c>
      <c r="N31" s="36">
        <f t="shared" si="13"/>
        <v>-0.00826446280991736</v>
      </c>
      <c r="O31" s="35">
        <v>3.581</v>
      </c>
      <c r="P31" s="35">
        <v>3.631</v>
      </c>
      <c r="Q31" s="36">
        <f t="shared" si="14"/>
        <v>0.0137703112090333</v>
      </c>
      <c r="R31" s="35">
        <v>0.697</v>
      </c>
      <c r="S31" s="35">
        <v>0.696</v>
      </c>
      <c r="T31" s="39">
        <f t="shared" si="15"/>
        <v>-0.0014367816091954</v>
      </c>
    </row>
    <row r="32" s="20" customFormat="1" ht="14.1" customHeight="1" spans="2:20">
      <c r="B32" s="31">
        <v>14</v>
      </c>
      <c r="C32" s="35">
        <v>104.3</v>
      </c>
      <c r="D32" s="35">
        <v>104.5</v>
      </c>
      <c r="E32" s="36">
        <f t="shared" si="12"/>
        <v>0.00191387559808615</v>
      </c>
      <c r="F32" s="35">
        <v>62.5</v>
      </c>
      <c r="G32" s="35">
        <v>71.7</v>
      </c>
      <c r="H32" s="36" t="s">
        <v>19</v>
      </c>
      <c r="I32" s="35">
        <v>6.2</v>
      </c>
      <c r="J32" s="35">
        <v>2.4</v>
      </c>
      <c r="K32" s="39" t="s">
        <v>19</v>
      </c>
      <c r="L32" s="35">
        <v>2.964</v>
      </c>
      <c r="M32" s="35">
        <v>2.875</v>
      </c>
      <c r="N32" s="36">
        <f t="shared" si="13"/>
        <v>-0.0309565217391304</v>
      </c>
      <c r="O32" s="35">
        <v>3.622</v>
      </c>
      <c r="P32" s="35">
        <v>3.589</v>
      </c>
      <c r="Q32" s="36">
        <f t="shared" si="14"/>
        <v>-0.00919476177208134</v>
      </c>
      <c r="R32" s="35">
        <v>0.698</v>
      </c>
      <c r="S32" s="35">
        <v>0.695</v>
      </c>
      <c r="T32" s="39">
        <f t="shared" si="15"/>
        <v>-0.00431654676258993</v>
      </c>
    </row>
    <row r="33" s="20" customFormat="1" ht="14.1" customHeight="1" spans="2:20">
      <c r="B33" s="31">
        <v>15</v>
      </c>
      <c r="C33" s="35">
        <v>104.3</v>
      </c>
      <c r="D33" s="35">
        <v>104.5</v>
      </c>
      <c r="E33" s="36">
        <f t="shared" si="12"/>
        <v>0.00191387559808615</v>
      </c>
      <c r="F33" s="35">
        <v>64.2</v>
      </c>
      <c r="G33" s="35">
        <v>71.7</v>
      </c>
      <c r="H33" s="36" t="s">
        <v>19</v>
      </c>
      <c r="I33" s="35">
        <v>3.2</v>
      </c>
      <c r="J33" s="35">
        <v>0.1</v>
      </c>
      <c r="K33" s="39" t="s">
        <v>19</v>
      </c>
      <c r="L33" s="35">
        <v>2.875</v>
      </c>
      <c r="M33" s="35">
        <v>2.976</v>
      </c>
      <c r="N33" s="36">
        <f t="shared" si="13"/>
        <v>0.0339381720430107</v>
      </c>
      <c r="O33" s="35">
        <v>3.621</v>
      </c>
      <c r="P33" s="35">
        <v>3.595</v>
      </c>
      <c r="Q33" s="36">
        <f t="shared" si="14"/>
        <v>-0.0072322670375521</v>
      </c>
      <c r="R33" s="35">
        <v>0.695</v>
      </c>
      <c r="S33" s="35">
        <v>0.697</v>
      </c>
      <c r="T33" s="39">
        <f t="shared" si="15"/>
        <v>0.00286944045911048</v>
      </c>
    </row>
    <row r="34" s="20" customFormat="1" ht="14.1" customHeight="1" spans="2:20">
      <c r="B34" s="31">
        <v>16</v>
      </c>
      <c r="C34" s="35">
        <v>105.1</v>
      </c>
      <c r="D34" s="35">
        <v>104.7</v>
      </c>
      <c r="E34" s="36">
        <f t="shared" si="12"/>
        <v>-0.00382043935052523</v>
      </c>
      <c r="F34" s="35">
        <v>59.2</v>
      </c>
      <c r="G34" s="35">
        <v>61.8</v>
      </c>
      <c r="H34" s="36" t="s">
        <v>19</v>
      </c>
      <c r="I34" s="35">
        <v>6.5</v>
      </c>
      <c r="J34" s="35">
        <v>2.2</v>
      </c>
      <c r="K34" s="39" t="s">
        <v>19</v>
      </c>
      <c r="L34" s="35">
        <v>2.998</v>
      </c>
      <c r="M34" s="35">
        <v>2.901</v>
      </c>
      <c r="N34" s="36">
        <f t="shared" si="13"/>
        <v>-0.0334367459496727</v>
      </c>
      <c r="O34" s="35">
        <v>3.583</v>
      </c>
      <c r="P34" s="35">
        <v>3.597</v>
      </c>
      <c r="Q34" s="36">
        <f t="shared" si="14"/>
        <v>0.00389213233249925</v>
      </c>
      <c r="R34" s="35">
        <v>0.698</v>
      </c>
      <c r="S34" s="35">
        <v>0.695</v>
      </c>
      <c r="T34" s="39">
        <f t="shared" si="15"/>
        <v>-0.00431654676258993</v>
      </c>
    </row>
    <row r="35" s="20" customFormat="1" ht="14.1" customHeight="1" spans="2:20">
      <c r="B35" s="31">
        <v>17</v>
      </c>
      <c r="C35" s="35">
        <v>104.3</v>
      </c>
      <c r="D35" s="35">
        <v>104.7</v>
      </c>
      <c r="E35" s="36">
        <f t="shared" si="12"/>
        <v>0.00382043935052536</v>
      </c>
      <c r="F35" s="35">
        <v>71.7</v>
      </c>
      <c r="G35" s="35">
        <v>61</v>
      </c>
      <c r="H35" s="36" t="s">
        <v>19</v>
      </c>
      <c r="I35" s="35">
        <v>4.8</v>
      </c>
      <c r="J35" s="35">
        <v>0.8</v>
      </c>
      <c r="K35" s="39" t="s">
        <v>19</v>
      </c>
      <c r="L35" s="35">
        <v>2.911</v>
      </c>
      <c r="M35" s="35">
        <v>2.955</v>
      </c>
      <c r="N35" s="36">
        <f t="shared" si="13"/>
        <v>0.0148900169204738</v>
      </c>
      <c r="O35" s="35">
        <v>3.55</v>
      </c>
      <c r="P35" s="35">
        <v>3.566</v>
      </c>
      <c r="Q35" s="36">
        <f t="shared" si="14"/>
        <v>0.00448681996634885</v>
      </c>
      <c r="R35" s="35">
        <v>0.696</v>
      </c>
      <c r="S35" s="35">
        <v>0.697</v>
      </c>
      <c r="T35" s="39">
        <f t="shared" si="15"/>
        <v>0.00143472022955524</v>
      </c>
    </row>
    <row r="36" s="20" customFormat="1" ht="14.1" customHeight="1" spans="2:20">
      <c r="B36" s="31">
        <v>18</v>
      </c>
      <c r="C36" s="35">
        <v>103.8</v>
      </c>
      <c r="D36" s="35">
        <v>105.1</v>
      </c>
      <c r="E36" s="36">
        <f t="shared" si="12"/>
        <v>0.0123691722169362</v>
      </c>
      <c r="F36" s="35">
        <v>86</v>
      </c>
      <c r="G36" s="35">
        <v>61.6</v>
      </c>
      <c r="H36" s="36" t="s">
        <v>19</v>
      </c>
      <c r="I36" s="35">
        <v>1.6</v>
      </c>
      <c r="J36" s="35">
        <v>2.8</v>
      </c>
      <c r="K36" s="39" t="s">
        <v>19</v>
      </c>
      <c r="L36" s="35">
        <v>2.854</v>
      </c>
      <c r="M36" s="35">
        <v>2.984</v>
      </c>
      <c r="N36" s="36">
        <f t="shared" si="13"/>
        <v>0.0435656836461126</v>
      </c>
      <c r="O36" s="35">
        <v>3.647</v>
      </c>
      <c r="P36" s="35">
        <v>3.58</v>
      </c>
      <c r="Q36" s="36">
        <f t="shared" si="14"/>
        <v>-0.0187150837988826</v>
      </c>
      <c r="R36" s="35">
        <v>0.697</v>
      </c>
      <c r="S36" s="35">
        <v>0.697</v>
      </c>
      <c r="T36" s="39">
        <f t="shared" si="15"/>
        <v>0</v>
      </c>
    </row>
    <row r="37" s="20" customFormat="1" ht="14.1" customHeight="1" spans="2:20">
      <c r="B37" s="31">
        <v>19</v>
      </c>
      <c r="C37" s="35">
        <v>105.1</v>
      </c>
      <c r="D37" s="35">
        <v>104.8</v>
      </c>
      <c r="E37" s="36">
        <f t="shared" si="12"/>
        <v>-0.0028625954198473</v>
      </c>
      <c r="F37" s="35">
        <v>49.9</v>
      </c>
      <c r="G37" s="35">
        <v>68.6</v>
      </c>
      <c r="H37" s="36" t="s">
        <v>19</v>
      </c>
      <c r="I37" s="35">
        <v>4</v>
      </c>
      <c r="J37" s="35">
        <v>3.4</v>
      </c>
      <c r="K37" s="39" t="s">
        <v>19</v>
      </c>
      <c r="L37" s="35">
        <v>2.984</v>
      </c>
      <c r="M37" s="35">
        <v>2.872</v>
      </c>
      <c r="N37" s="36">
        <f t="shared" si="13"/>
        <v>-0.0389972144846797</v>
      </c>
      <c r="O37" s="35">
        <v>3.61</v>
      </c>
      <c r="P37" s="35">
        <v>3.563</v>
      </c>
      <c r="Q37" s="36">
        <f t="shared" si="14"/>
        <v>-0.0131911310693235</v>
      </c>
      <c r="R37" s="35">
        <v>0.697</v>
      </c>
      <c r="S37" s="35">
        <v>0.694</v>
      </c>
      <c r="T37" s="39">
        <f t="shared" si="15"/>
        <v>-0.00432276657060519</v>
      </c>
    </row>
    <row r="38" s="20" customFormat="1" ht="14.1" customHeight="1" spans="2:20">
      <c r="B38" s="31">
        <v>20</v>
      </c>
      <c r="C38" s="35">
        <v>104.6</v>
      </c>
      <c r="D38" s="35">
        <v>104.9</v>
      </c>
      <c r="E38" s="36">
        <f t="shared" si="12"/>
        <v>0.0028598665395616</v>
      </c>
      <c r="F38" s="35">
        <v>62.3</v>
      </c>
      <c r="G38" s="35">
        <v>52.8</v>
      </c>
      <c r="H38" s="36" t="s">
        <v>19</v>
      </c>
      <c r="I38" s="35">
        <v>2.5</v>
      </c>
      <c r="J38" s="35">
        <v>2.5</v>
      </c>
      <c r="K38" s="39" t="s">
        <v>19</v>
      </c>
      <c r="L38" s="35">
        <v>2.937</v>
      </c>
      <c r="M38" s="35">
        <v>2.887</v>
      </c>
      <c r="N38" s="36">
        <f t="shared" si="13"/>
        <v>-0.0173190162798752</v>
      </c>
      <c r="O38" s="35">
        <v>3.557</v>
      </c>
      <c r="P38" s="35">
        <v>3.546</v>
      </c>
      <c r="Q38" s="36">
        <f t="shared" si="14"/>
        <v>-0.00310208685843207</v>
      </c>
      <c r="R38" s="35">
        <v>0.697</v>
      </c>
      <c r="S38" s="35">
        <v>0.697</v>
      </c>
      <c r="T38" s="39">
        <f t="shared" si="15"/>
        <v>0</v>
      </c>
    </row>
    <row r="39" s="20" customFormat="1" ht="14.1" customHeight="1" spans="2:20">
      <c r="B39" s="31">
        <v>21</v>
      </c>
      <c r="C39" s="35">
        <v>104.7</v>
      </c>
      <c r="D39" s="35">
        <v>104.7</v>
      </c>
      <c r="E39" s="36">
        <f t="shared" si="12"/>
        <v>0</v>
      </c>
      <c r="F39" s="35">
        <v>52.9</v>
      </c>
      <c r="G39" s="35">
        <v>55.8</v>
      </c>
      <c r="H39" s="36" t="s">
        <v>19</v>
      </c>
      <c r="I39" s="35">
        <v>2.7</v>
      </c>
      <c r="J39" s="35">
        <v>1</v>
      </c>
      <c r="K39" s="39" t="s">
        <v>19</v>
      </c>
      <c r="L39" s="35">
        <v>2.936</v>
      </c>
      <c r="M39" s="35">
        <v>2.882</v>
      </c>
      <c r="N39" s="36">
        <f t="shared" si="13"/>
        <v>-0.018736988202637</v>
      </c>
      <c r="O39" s="35">
        <v>3.589</v>
      </c>
      <c r="P39" s="35">
        <v>3.616</v>
      </c>
      <c r="Q39" s="36">
        <f t="shared" si="14"/>
        <v>0.00746681415929207</v>
      </c>
      <c r="R39" s="35">
        <v>0.697</v>
      </c>
      <c r="S39" s="35">
        <v>0.695</v>
      </c>
      <c r="T39" s="39">
        <f t="shared" si="15"/>
        <v>-0.00287769784172662</v>
      </c>
    </row>
    <row r="40" s="20" customFormat="1" ht="14.1" customHeight="1" spans="2:20">
      <c r="B40" s="31">
        <v>22</v>
      </c>
      <c r="C40" s="35">
        <v>104.4</v>
      </c>
      <c r="D40" s="35">
        <v>104.4</v>
      </c>
      <c r="E40" s="36">
        <f t="shared" si="12"/>
        <v>0</v>
      </c>
      <c r="F40" s="35">
        <v>71.5</v>
      </c>
      <c r="G40" s="35">
        <v>65.5</v>
      </c>
      <c r="H40" s="36" t="s">
        <v>19</v>
      </c>
      <c r="I40" s="35">
        <v>1.9</v>
      </c>
      <c r="J40" s="35">
        <v>0.2</v>
      </c>
      <c r="K40" s="39" t="s">
        <v>19</v>
      </c>
      <c r="L40" s="35">
        <v>2.852</v>
      </c>
      <c r="M40" s="35">
        <v>2.968</v>
      </c>
      <c r="N40" s="36">
        <f t="shared" si="13"/>
        <v>0.0390835579514825</v>
      </c>
      <c r="O40" s="35">
        <v>3.588</v>
      </c>
      <c r="P40" s="35">
        <v>3.563</v>
      </c>
      <c r="Q40" s="36">
        <f t="shared" si="14"/>
        <v>-0.00701655907942742</v>
      </c>
      <c r="R40" s="35">
        <v>0.694</v>
      </c>
      <c r="S40" s="35">
        <v>0.697</v>
      </c>
      <c r="T40" s="39">
        <f t="shared" si="15"/>
        <v>0.00430416068866571</v>
      </c>
    </row>
    <row r="41" s="20" customFormat="1" ht="14.1" customHeight="1" spans="2:20">
      <c r="B41" s="31">
        <v>23</v>
      </c>
      <c r="C41" s="35">
        <v>103</v>
      </c>
      <c r="D41" s="35">
        <v>104.8</v>
      </c>
      <c r="E41" s="36">
        <f t="shared" si="12"/>
        <v>0.0171755725190839</v>
      </c>
      <c r="F41" s="35">
        <v>105.4</v>
      </c>
      <c r="G41" s="35">
        <v>57.5</v>
      </c>
      <c r="H41" s="36" t="s">
        <v>19</v>
      </c>
      <c r="I41" s="35">
        <v>4.3</v>
      </c>
      <c r="J41" s="35">
        <v>3.7</v>
      </c>
      <c r="K41" s="39" t="s">
        <v>19</v>
      </c>
      <c r="L41" s="35">
        <v>2.936</v>
      </c>
      <c r="M41" s="35">
        <v>2.932</v>
      </c>
      <c r="N41" s="36">
        <f t="shared" si="13"/>
        <v>-0.00136425648021828</v>
      </c>
      <c r="O41" s="35">
        <v>3.71</v>
      </c>
      <c r="P41" s="35">
        <v>3.567</v>
      </c>
      <c r="Q41" s="36">
        <f t="shared" si="14"/>
        <v>-0.0400897112419399</v>
      </c>
      <c r="R41" s="35">
        <v>0.703</v>
      </c>
      <c r="S41" s="35">
        <v>0.696</v>
      </c>
      <c r="T41" s="39">
        <f t="shared" si="15"/>
        <v>-0.0100574712643678</v>
      </c>
    </row>
    <row r="42" s="20" customFormat="1" ht="14.1" customHeight="1" spans="2:20">
      <c r="B42" s="31">
        <v>24</v>
      </c>
      <c r="C42" s="35">
        <v>104.9</v>
      </c>
      <c r="D42" s="35">
        <v>104.6</v>
      </c>
      <c r="E42" s="36">
        <f t="shared" si="12"/>
        <v>-0.00286806883365212</v>
      </c>
      <c r="F42" s="35">
        <v>55.7</v>
      </c>
      <c r="G42" s="35">
        <v>64.8</v>
      </c>
      <c r="H42" s="36" t="s">
        <v>19</v>
      </c>
      <c r="I42" s="35">
        <v>4.8</v>
      </c>
      <c r="J42" s="35">
        <v>8.3</v>
      </c>
      <c r="K42" s="39" t="s">
        <v>19</v>
      </c>
      <c r="L42" s="35">
        <v>2.906</v>
      </c>
      <c r="M42" s="35">
        <v>2.842</v>
      </c>
      <c r="N42" s="36">
        <f t="shared" si="13"/>
        <v>-0.0225193525686137</v>
      </c>
      <c r="O42" s="35">
        <v>3.624</v>
      </c>
      <c r="P42" s="35">
        <v>3.567</v>
      </c>
      <c r="Q42" s="36">
        <f t="shared" si="14"/>
        <v>-0.0159798149705635</v>
      </c>
      <c r="R42" s="35">
        <v>0.696</v>
      </c>
      <c r="S42" s="35">
        <v>0.695</v>
      </c>
      <c r="T42" s="39">
        <f t="shared" si="15"/>
        <v>-0.00143884892086331</v>
      </c>
    </row>
    <row r="43" s="20" customFormat="1" ht="14.1" customHeight="1" spans="2:20">
      <c r="B43" s="31">
        <v>25</v>
      </c>
      <c r="C43" s="35">
        <v>104.3</v>
      </c>
      <c r="D43" s="35">
        <v>104.5</v>
      </c>
      <c r="E43" s="36">
        <f t="shared" si="12"/>
        <v>0.00191387559808615</v>
      </c>
      <c r="F43" s="35">
        <v>75.1</v>
      </c>
      <c r="G43" s="35">
        <v>66.8</v>
      </c>
      <c r="H43" s="36" t="s">
        <v>19</v>
      </c>
      <c r="I43" s="35">
        <v>0.6</v>
      </c>
      <c r="J43" s="35">
        <v>0.9</v>
      </c>
      <c r="K43" s="39" t="s">
        <v>19</v>
      </c>
      <c r="L43" s="35">
        <v>2.895</v>
      </c>
      <c r="M43" s="35">
        <v>2.871</v>
      </c>
      <c r="N43" s="36">
        <f t="shared" si="13"/>
        <v>-0.00835945663531871</v>
      </c>
      <c r="O43" s="35">
        <v>3.576</v>
      </c>
      <c r="P43" s="35">
        <v>3.595</v>
      </c>
      <c r="Q43" s="36">
        <f t="shared" si="14"/>
        <v>0.00528511821974969</v>
      </c>
      <c r="R43" s="35">
        <v>0.695</v>
      </c>
      <c r="S43" s="35">
        <v>0.696</v>
      </c>
      <c r="T43" s="39">
        <f t="shared" si="15"/>
        <v>0.0014367816091954</v>
      </c>
    </row>
    <row r="44" s="20" customFormat="1" ht="14.1" customHeight="1" spans="2:20">
      <c r="B44" s="31">
        <v>26</v>
      </c>
      <c r="C44" s="35">
        <v>104.4</v>
      </c>
      <c r="D44" s="35">
        <v>104.9</v>
      </c>
      <c r="E44" s="36">
        <f t="shared" si="12"/>
        <v>0.00476644423260248</v>
      </c>
      <c r="F44" s="35">
        <v>72.7</v>
      </c>
      <c r="G44" s="35">
        <v>61.1</v>
      </c>
      <c r="H44" s="36" t="s">
        <v>19</v>
      </c>
      <c r="I44" s="35">
        <v>1.4</v>
      </c>
      <c r="J44" s="35">
        <v>0.1</v>
      </c>
      <c r="K44" s="39" t="s">
        <v>19</v>
      </c>
      <c r="L44" s="35">
        <v>2.881</v>
      </c>
      <c r="M44" s="35">
        <v>2.883</v>
      </c>
      <c r="N44" s="36">
        <f t="shared" si="13"/>
        <v>0.00069372181755124</v>
      </c>
      <c r="O44" s="35">
        <v>3.603</v>
      </c>
      <c r="P44" s="35">
        <v>3.644</v>
      </c>
      <c r="Q44" s="36">
        <f t="shared" si="14"/>
        <v>0.011251372118551</v>
      </c>
      <c r="R44" s="35">
        <v>0.696</v>
      </c>
      <c r="S44" s="35">
        <v>0.695</v>
      </c>
      <c r="T44" s="39">
        <f t="shared" si="15"/>
        <v>-0.00143884892086331</v>
      </c>
    </row>
    <row r="45" s="20" customFormat="1" ht="14.1" customHeight="1" spans="2:20">
      <c r="B45" s="31">
        <v>27</v>
      </c>
      <c r="C45" s="35">
        <v>104.9</v>
      </c>
      <c r="D45" s="35">
        <v>104.9</v>
      </c>
      <c r="E45" s="36">
        <f t="shared" si="12"/>
        <v>0</v>
      </c>
      <c r="F45" s="35">
        <v>53.6</v>
      </c>
      <c r="G45" s="35">
        <v>52.4</v>
      </c>
      <c r="H45" s="36" t="s">
        <v>19</v>
      </c>
      <c r="I45" s="35">
        <v>1</v>
      </c>
      <c r="J45" s="35">
        <v>1</v>
      </c>
      <c r="K45" s="39" t="s">
        <v>19</v>
      </c>
      <c r="L45" s="35">
        <v>2.924</v>
      </c>
      <c r="M45" s="35">
        <v>2.937</v>
      </c>
      <c r="N45" s="36">
        <f t="shared" si="13"/>
        <v>0.0044262853251617</v>
      </c>
      <c r="O45" s="35">
        <v>3.561</v>
      </c>
      <c r="P45" s="35">
        <v>3.567</v>
      </c>
      <c r="Q45" s="36">
        <f t="shared" si="14"/>
        <v>0.00168208578637517</v>
      </c>
      <c r="R45" s="35">
        <v>0.697</v>
      </c>
      <c r="S45" s="35">
        <v>0.696</v>
      </c>
      <c r="T45" s="39">
        <f t="shared" si="15"/>
        <v>-0.0014367816091954</v>
      </c>
    </row>
    <row r="46" s="20" customFormat="1" ht="14.1" customHeight="1" spans="2:20">
      <c r="B46" s="31">
        <v>28</v>
      </c>
      <c r="C46" s="35">
        <v>104.2</v>
      </c>
      <c r="D46" s="35">
        <v>103.9</v>
      </c>
      <c r="E46" s="36">
        <f t="shared" si="12"/>
        <v>-0.00288739172281037</v>
      </c>
      <c r="F46" s="35">
        <v>73</v>
      </c>
      <c r="G46" s="35">
        <v>73.7</v>
      </c>
      <c r="H46" s="36" t="s">
        <v>19</v>
      </c>
      <c r="I46" s="35">
        <v>7.4</v>
      </c>
      <c r="J46" s="35">
        <v>2.9</v>
      </c>
      <c r="K46" s="39" t="s">
        <v>19</v>
      </c>
      <c r="L46" s="35">
        <v>2.925</v>
      </c>
      <c r="M46" s="35">
        <v>2.99</v>
      </c>
      <c r="N46" s="36">
        <f t="shared" si="13"/>
        <v>0.0217391304347827</v>
      </c>
      <c r="O46" s="35">
        <v>3.547</v>
      </c>
      <c r="P46" s="35">
        <v>3.626</v>
      </c>
      <c r="Q46" s="36">
        <f t="shared" si="14"/>
        <v>0.0217870932156646</v>
      </c>
      <c r="R46" s="35">
        <v>0.696</v>
      </c>
      <c r="S46" s="35">
        <v>0.701</v>
      </c>
      <c r="T46" s="39">
        <f t="shared" si="15"/>
        <v>0.00713266761768902</v>
      </c>
    </row>
    <row r="47" s="20" customFormat="1" ht="14.1" customHeight="1" spans="2:20">
      <c r="B47" s="31">
        <v>29</v>
      </c>
      <c r="C47" s="35">
        <v>104.3</v>
      </c>
      <c r="D47" s="35">
        <v>104.7</v>
      </c>
      <c r="E47" s="36">
        <f t="shared" si="12"/>
        <v>0.00382043935052536</v>
      </c>
      <c r="F47" s="35">
        <v>63.3</v>
      </c>
      <c r="G47" s="35">
        <v>65.9</v>
      </c>
      <c r="H47" s="36" t="s">
        <v>19</v>
      </c>
      <c r="I47" s="35">
        <v>1.8</v>
      </c>
      <c r="J47" s="35">
        <v>1</v>
      </c>
      <c r="K47" s="39" t="s">
        <v>19</v>
      </c>
      <c r="L47" s="35">
        <v>2.997</v>
      </c>
      <c r="M47" s="35">
        <v>2.972</v>
      </c>
      <c r="N47" s="36">
        <f t="shared" si="13"/>
        <v>-0.00841184387617763</v>
      </c>
      <c r="O47" s="35">
        <v>3.59</v>
      </c>
      <c r="P47" s="35">
        <v>3.588</v>
      </c>
      <c r="Q47" s="36">
        <f t="shared" si="14"/>
        <v>-0.0005574136008918</v>
      </c>
      <c r="R47" s="35">
        <v>0.698</v>
      </c>
      <c r="S47" s="35">
        <v>0.698</v>
      </c>
      <c r="T47" s="39">
        <f t="shared" si="15"/>
        <v>0</v>
      </c>
    </row>
    <row r="48" s="20" customFormat="1" ht="14.1" customHeight="1" spans="2:20">
      <c r="B48" s="31">
        <v>30</v>
      </c>
      <c r="C48" s="35">
        <v>104.8</v>
      </c>
      <c r="D48" s="35">
        <v>104.1</v>
      </c>
      <c r="E48" s="36">
        <f t="shared" si="12"/>
        <v>-0.00672430355427476</v>
      </c>
      <c r="F48" s="35">
        <v>61.4</v>
      </c>
      <c r="G48" s="35">
        <v>82.3</v>
      </c>
      <c r="H48" s="36" t="s">
        <v>19</v>
      </c>
      <c r="I48" s="35">
        <v>2.5</v>
      </c>
      <c r="J48" s="35">
        <v>5.1</v>
      </c>
      <c r="K48" s="39" t="s">
        <v>19</v>
      </c>
      <c r="L48" s="35">
        <v>2.87</v>
      </c>
      <c r="M48" s="35">
        <v>2.911</v>
      </c>
      <c r="N48" s="36">
        <f t="shared" si="13"/>
        <v>0.0140845070422535</v>
      </c>
      <c r="O48" s="35">
        <v>3.635</v>
      </c>
      <c r="P48" s="35">
        <v>3.587</v>
      </c>
      <c r="Q48" s="36">
        <f t="shared" si="14"/>
        <v>-0.0133816559799274</v>
      </c>
      <c r="R48" s="35">
        <v>0.696</v>
      </c>
      <c r="S48" s="35">
        <v>0.697</v>
      </c>
      <c r="T48" s="39">
        <f t="shared" si="15"/>
        <v>0.00143472022955524</v>
      </c>
    </row>
    <row r="49" s="20" customFormat="1" ht="14.1" customHeight="1" spans="2:20">
      <c r="B49" s="31">
        <v>31</v>
      </c>
      <c r="C49" s="35">
        <v>104.9</v>
      </c>
      <c r="D49" s="35">
        <v>104.5</v>
      </c>
      <c r="E49" s="36">
        <f t="shared" si="12"/>
        <v>-0.0038277511961723</v>
      </c>
      <c r="F49" s="35">
        <v>60.1</v>
      </c>
      <c r="G49" s="35">
        <v>59</v>
      </c>
      <c r="H49" s="36" t="s">
        <v>19</v>
      </c>
      <c r="I49" s="35">
        <v>2</v>
      </c>
      <c r="J49" s="35">
        <v>0.7</v>
      </c>
      <c r="K49" s="39" t="s">
        <v>19</v>
      </c>
      <c r="L49" s="35">
        <v>2.875</v>
      </c>
      <c r="M49" s="35">
        <v>2.904</v>
      </c>
      <c r="N49" s="36">
        <f t="shared" si="13"/>
        <v>0.00998622589531678</v>
      </c>
      <c r="O49" s="35">
        <v>3.626</v>
      </c>
      <c r="P49" s="35">
        <v>3.572</v>
      </c>
      <c r="Q49" s="36">
        <f t="shared" si="14"/>
        <v>-0.01511758118701</v>
      </c>
      <c r="R49" s="35">
        <v>0.695</v>
      </c>
      <c r="S49" s="35">
        <v>0.697</v>
      </c>
      <c r="T49" s="39">
        <f t="shared" si="15"/>
        <v>0.00286944045911048</v>
      </c>
    </row>
    <row r="50" s="20" customFormat="1" ht="14.1" customHeight="1" spans="2:20">
      <c r="B50" s="31">
        <v>32</v>
      </c>
      <c r="C50" s="35">
        <v>104.8</v>
      </c>
      <c r="D50" s="35">
        <v>105</v>
      </c>
      <c r="E50" s="36">
        <f t="shared" si="12"/>
        <v>0.00190476190476193</v>
      </c>
      <c r="F50" s="35">
        <v>53.2</v>
      </c>
      <c r="G50" s="35">
        <v>55.6</v>
      </c>
      <c r="H50" s="36" t="s">
        <v>19</v>
      </c>
      <c r="I50" s="35">
        <v>4</v>
      </c>
      <c r="J50" s="35">
        <v>2.2</v>
      </c>
      <c r="K50" s="39" t="s">
        <v>19</v>
      </c>
      <c r="L50" s="35">
        <v>2.96</v>
      </c>
      <c r="M50" s="35">
        <v>2.874</v>
      </c>
      <c r="N50" s="36">
        <f t="shared" si="13"/>
        <v>-0.0299234516353514</v>
      </c>
      <c r="O50" s="35">
        <v>3.586</v>
      </c>
      <c r="P50" s="35">
        <v>3.584</v>
      </c>
      <c r="Q50" s="36">
        <f t="shared" si="14"/>
        <v>-0.000558035714285653</v>
      </c>
      <c r="R50" s="35">
        <v>0.698</v>
      </c>
      <c r="S50" s="35">
        <v>0.694</v>
      </c>
      <c r="T50" s="39">
        <f t="shared" si="15"/>
        <v>-0.00576368876080692</v>
      </c>
    </row>
    <row r="51" s="20" customFormat="1" ht="14.1" customHeight="1" spans="2:20">
      <c r="B51" s="31">
        <v>33</v>
      </c>
      <c r="C51" s="35">
        <v>104.2</v>
      </c>
      <c r="D51" s="35">
        <v>104.9</v>
      </c>
      <c r="E51" s="36">
        <f t="shared" si="12"/>
        <v>0.0066730219256435</v>
      </c>
      <c r="F51" s="35">
        <v>72.4</v>
      </c>
      <c r="G51" s="35">
        <v>61.3</v>
      </c>
      <c r="H51" s="36" t="s">
        <v>19</v>
      </c>
      <c r="I51" s="35">
        <v>0.9</v>
      </c>
      <c r="J51" s="35">
        <v>4.4</v>
      </c>
      <c r="K51" s="39" t="s">
        <v>19</v>
      </c>
      <c r="L51" s="35">
        <v>2.974</v>
      </c>
      <c r="M51" s="35">
        <v>2.867</v>
      </c>
      <c r="N51" s="36">
        <f t="shared" si="13"/>
        <v>-0.0373212417160796</v>
      </c>
      <c r="O51" s="35">
        <v>3.62</v>
      </c>
      <c r="P51" s="35">
        <v>3.625</v>
      </c>
      <c r="Q51" s="36">
        <f t="shared" si="14"/>
        <v>0.00137931034482756</v>
      </c>
      <c r="R51" s="35">
        <v>0.699</v>
      </c>
      <c r="S51" s="35">
        <v>0.696</v>
      </c>
      <c r="T51" s="39">
        <f t="shared" si="15"/>
        <v>-0.00431034482758621</v>
      </c>
    </row>
    <row r="52" s="20" customFormat="1" ht="14.1" customHeight="1" spans="2:20">
      <c r="B52" s="31">
        <v>34</v>
      </c>
      <c r="C52" s="35">
        <v>103.6</v>
      </c>
      <c r="D52" s="35">
        <v>104.9</v>
      </c>
      <c r="E52" s="36">
        <f t="shared" si="12"/>
        <v>0.0123927550047666</v>
      </c>
      <c r="F52" s="35">
        <v>92.5</v>
      </c>
      <c r="G52" s="35">
        <v>55</v>
      </c>
      <c r="H52" s="36" t="s">
        <v>19</v>
      </c>
      <c r="I52" s="35">
        <v>13.5</v>
      </c>
      <c r="J52" s="35">
        <v>6.9</v>
      </c>
      <c r="K52" s="39" t="s">
        <v>19</v>
      </c>
      <c r="L52" s="35">
        <v>2.923</v>
      </c>
      <c r="M52" s="35">
        <v>2.91</v>
      </c>
      <c r="N52" s="36">
        <f t="shared" si="13"/>
        <v>-0.00446735395189</v>
      </c>
      <c r="O52" s="35">
        <v>3.666</v>
      </c>
      <c r="P52" s="35">
        <v>3.593</v>
      </c>
      <c r="Q52" s="36">
        <f t="shared" si="14"/>
        <v>-0.0203172836070136</v>
      </c>
      <c r="R52" s="35">
        <v>0.7</v>
      </c>
      <c r="S52" s="35">
        <v>0.696</v>
      </c>
      <c r="T52" s="39">
        <f t="shared" si="15"/>
        <v>-0.00574712643678161</v>
      </c>
    </row>
    <row r="53" s="20" customFormat="1" ht="14.1" customHeight="1" spans="2:20">
      <c r="B53" s="31">
        <v>35</v>
      </c>
      <c r="C53" s="35">
        <v>104.6</v>
      </c>
      <c r="D53" s="35">
        <v>104.9</v>
      </c>
      <c r="E53" s="36">
        <f t="shared" si="12"/>
        <v>0.0028598665395616</v>
      </c>
      <c r="F53" s="35">
        <v>67.1</v>
      </c>
      <c r="G53" s="35">
        <v>59.4</v>
      </c>
      <c r="H53" s="36" t="s">
        <v>19</v>
      </c>
      <c r="I53" s="35">
        <v>1.3</v>
      </c>
      <c r="J53" s="35">
        <v>1</v>
      </c>
      <c r="K53" s="39" t="s">
        <v>19</v>
      </c>
      <c r="L53" s="35">
        <v>2.945</v>
      </c>
      <c r="M53" s="35">
        <v>2.899</v>
      </c>
      <c r="N53" s="36">
        <f t="shared" si="13"/>
        <v>-0.0158675405312176</v>
      </c>
      <c r="O53" s="35">
        <v>3.568</v>
      </c>
      <c r="P53" s="35">
        <v>3.585</v>
      </c>
      <c r="Q53" s="36">
        <f t="shared" si="14"/>
        <v>0.00474198047419802</v>
      </c>
      <c r="R53" s="35">
        <v>0.698</v>
      </c>
      <c r="S53" s="35">
        <v>0.696</v>
      </c>
      <c r="T53" s="39">
        <f t="shared" si="15"/>
        <v>-0.00287356321839081</v>
      </c>
    </row>
    <row r="54" s="20" customFormat="1" ht="14.1" customHeight="1" spans="2:20">
      <c r="B54" s="31">
        <v>36</v>
      </c>
      <c r="C54" s="35">
        <v>103.8</v>
      </c>
      <c r="D54" s="35">
        <v>104.6</v>
      </c>
      <c r="E54" s="36">
        <f t="shared" si="12"/>
        <v>0.00764818355640533</v>
      </c>
      <c r="F54" s="35">
        <v>83.8</v>
      </c>
      <c r="G54" s="35">
        <v>58.7</v>
      </c>
      <c r="H54" s="36" t="s">
        <v>19</v>
      </c>
      <c r="I54" s="35">
        <v>0.9</v>
      </c>
      <c r="J54" s="35">
        <v>0.9</v>
      </c>
      <c r="K54" s="39" t="s">
        <v>19</v>
      </c>
      <c r="L54" s="35">
        <v>2.916</v>
      </c>
      <c r="M54" s="35">
        <v>2.886</v>
      </c>
      <c r="N54" s="36">
        <f t="shared" si="13"/>
        <v>-0.0103950103950103</v>
      </c>
      <c r="O54" s="35">
        <v>3.672</v>
      </c>
      <c r="P54" s="35">
        <v>3.604</v>
      </c>
      <c r="Q54" s="36">
        <f t="shared" si="14"/>
        <v>-0.0188679245283019</v>
      </c>
      <c r="R54" s="35">
        <v>0.697</v>
      </c>
      <c r="S54" s="35">
        <v>0.697</v>
      </c>
      <c r="T54" s="39">
        <f t="shared" si="15"/>
        <v>0</v>
      </c>
    </row>
    <row r="55" s="20" customFormat="1" ht="14.1" customHeight="1" spans="2:20">
      <c r="B55" s="31">
        <v>37</v>
      </c>
      <c r="C55" s="35">
        <v>104.8</v>
      </c>
      <c r="D55" s="35">
        <v>104.8</v>
      </c>
      <c r="E55" s="36">
        <f t="shared" si="12"/>
        <v>0</v>
      </c>
      <c r="F55" s="35">
        <v>55.9</v>
      </c>
      <c r="G55" s="35">
        <v>62.9</v>
      </c>
      <c r="H55" s="36" t="s">
        <v>19</v>
      </c>
      <c r="I55" s="35">
        <v>4.1</v>
      </c>
      <c r="J55" s="35">
        <v>4.6</v>
      </c>
      <c r="K55" s="39" t="s">
        <v>19</v>
      </c>
      <c r="L55" s="35">
        <v>2.944</v>
      </c>
      <c r="M55" s="35">
        <v>2.939</v>
      </c>
      <c r="N55" s="36">
        <f t="shared" si="13"/>
        <v>-0.00170125893160935</v>
      </c>
      <c r="O55" s="35">
        <v>3.577</v>
      </c>
      <c r="P55" s="35">
        <v>3.581</v>
      </c>
      <c r="Q55" s="36">
        <f t="shared" si="14"/>
        <v>0.00111700642278693</v>
      </c>
      <c r="R55" s="35">
        <v>0.696</v>
      </c>
      <c r="S55" s="35">
        <v>0.697</v>
      </c>
      <c r="T55" s="39">
        <f t="shared" si="15"/>
        <v>0.00143472022955524</v>
      </c>
    </row>
    <row r="56" s="20" customFormat="1" ht="14.1" customHeight="1" spans="2:20">
      <c r="B56" s="31">
        <v>38</v>
      </c>
      <c r="C56" s="35">
        <v>105</v>
      </c>
      <c r="D56" s="35">
        <v>103.6</v>
      </c>
      <c r="E56" s="36">
        <f t="shared" si="12"/>
        <v>-0.0135135135135136</v>
      </c>
      <c r="F56" s="35">
        <v>53.2</v>
      </c>
      <c r="G56" s="35">
        <v>92.1</v>
      </c>
      <c r="H56" s="36" t="s">
        <v>19</v>
      </c>
      <c r="I56" s="35">
        <v>5.3</v>
      </c>
      <c r="J56" s="35">
        <v>0.7</v>
      </c>
      <c r="K56" s="39" t="s">
        <v>19</v>
      </c>
      <c r="L56" s="35">
        <v>2.966</v>
      </c>
      <c r="M56" s="35">
        <v>2.971</v>
      </c>
      <c r="N56" s="36">
        <f t="shared" si="13"/>
        <v>0.00168293503870747</v>
      </c>
      <c r="O56" s="35">
        <v>3.627</v>
      </c>
      <c r="P56" s="35">
        <v>3.642</v>
      </c>
      <c r="Q56" s="36">
        <f t="shared" si="14"/>
        <v>0.00411861614497532</v>
      </c>
      <c r="R56" s="35">
        <v>0.696</v>
      </c>
      <c r="S56" s="35">
        <v>0.7</v>
      </c>
      <c r="T56" s="39">
        <f t="shared" si="15"/>
        <v>0.00571428571428572</v>
      </c>
    </row>
    <row r="57" s="20" customFormat="1" ht="14.1" customHeight="1" spans="2:20">
      <c r="B57" s="31">
        <v>39</v>
      </c>
      <c r="C57" s="35">
        <v>104.7</v>
      </c>
      <c r="D57" s="35">
        <v>105</v>
      </c>
      <c r="E57" s="36">
        <f t="shared" si="12"/>
        <v>0.00285714285714283</v>
      </c>
      <c r="F57" s="35">
        <v>53.8</v>
      </c>
      <c r="G57" s="35">
        <v>59.7</v>
      </c>
      <c r="H57" s="36" t="s">
        <v>19</v>
      </c>
      <c r="I57" s="35">
        <v>6.6</v>
      </c>
      <c r="J57" s="35">
        <v>0.3</v>
      </c>
      <c r="K57" s="39" t="s">
        <v>19</v>
      </c>
      <c r="L57" s="35">
        <v>2.953</v>
      </c>
      <c r="M57" s="35">
        <v>2.87</v>
      </c>
      <c r="N57" s="36">
        <f t="shared" si="13"/>
        <v>-0.0289198606271776</v>
      </c>
      <c r="O57" s="35">
        <v>3.577</v>
      </c>
      <c r="P57" s="35">
        <v>3.639</v>
      </c>
      <c r="Q57" s="36">
        <f t="shared" si="14"/>
        <v>0.0170376477054135</v>
      </c>
      <c r="R57" s="35">
        <v>0.698</v>
      </c>
      <c r="S57" s="35">
        <v>0.694</v>
      </c>
      <c r="T57" s="39">
        <f t="shared" si="15"/>
        <v>-0.00576368876080692</v>
      </c>
    </row>
    <row r="58" s="20" customFormat="1" ht="14.1" customHeight="1" spans="2:20">
      <c r="B58" s="31">
        <v>40</v>
      </c>
      <c r="C58" s="35">
        <v>105</v>
      </c>
      <c r="D58" s="35">
        <v>103.9</v>
      </c>
      <c r="E58" s="36">
        <f t="shared" si="12"/>
        <v>-0.0105871029836381</v>
      </c>
      <c r="F58" s="35">
        <v>60.3</v>
      </c>
      <c r="G58" s="35">
        <v>77.6</v>
      </c>
      <c r="H58" s="36" t="s">
        <v>19</v>
      </c>
      <c r="I58" s="35">
        <v>5.4</v>
      </c>
      <c r="J58" s="35">
        <v>3.2</v>
      </c>
      <c r="K58" s="39" t="s">
        <v>19</v>
      </c>
      <c r="L58" s="35">
        <v>2.971</v>
      </c>
      <c r="M58" s="35">
        <v>2.914</v>
      </c>
      <c r="N58" s="36">
        <f t="shared" si="13"/>
        <v>-0.0195607412491421</v>
      </c>
      <c r="O58" s="35">
        <v>3.575</v>
      </c>
      <c r="P58" s="35">
        <v>3.559</v>
      </c>
      <c r="Q58" s="36">
        <f t="shared" si="14"/>
        <v>-0.00449564484405732</v>
      </c>
      <c r="R58" s="35">
        <v>0.697</v>
      </c>
      <c r="S58" s="35">
        <v>0.698</v>
      </c>
      <c r="T58" s="39">
        <f t="shared" si="15"/>
        <v>0.00143266475644699</v>
      </c>
    </row>
    <row r="59" s="20" customFormat="1" ht="14.1" customHeight="1" spans="2:20">
      <c r="B59" s="31">
        <v>41</v>
      </c>
      <c r="C59" s="35">
        <v>104.9</v>
      </c>
      <c r="D59" s="35">
        <v>104.8</v>
      </c>
      <c r="E59" s="36">
        <f t="shared" si="12"/>
        <v>-0.000954198473282524</v>
      </c>
      <c r="F59" s="35">
        <v>68.9</v>
      </c>
      <c r="G59" s="35">
        <v>48.5</v>
      </c>
      <c r="H59" s="36" t="s">
        <v>19</v>
      </c>
      <c r="I59" s="35">
        <v>3.1</v>
      </c>
      <c r="J59" s="35">
        <v>1.6</v>
      </c>
      <c r="K59" s="39" t="s">
        <v>19</v>
      </c>
      <c r="L59" s="35">
        <v>2.928</v>
      </c>
      <c r="M59" s="35">
        <v>2.903</v>
      </c>
      <c r="N59" s="36">
        <f t="shared" si="13"/>
        <v>-0.00861178091629346</v>
      </c>
      <c r="O59" s="35">
        <v>3.561</v>
      </c>
      <c r="P59" s="35">
        <v>3.571</v>
      </c>
      <c r="Q59" s="36">
        <f t="shared" si="14"/>
        <v>0.0028003360403249</v>
      </c>
      <c r="R59" s="35">
        <v>0.695</v>
      </c>
      <c r="S59" s="35">
        <v>0.697</v>
      </c>
      <c r="T59" s="39">
        <f t="shared" si="15"/>
        <v>0.00286944045911048</v>
      </c>
    </row>
    <row r="60" s="20" customFormat="1" ht="14.1" customHeight="1" spans="2:20">
      <c r="B60" s="31">
        <v>42</v>
      </c>
      <c r="C60" s="35">
        <v>104.7</v>
      </c>
      <c r="D60" s="35">
        <v>104.4</v>
      </c>
      <c r="E60" s="36">
        <f t="shared" si="12"/>
        <v>-0.00287356321839078</v>
      </c>
      <c r="F60" s="35">
        <v>53.3</v>
      </c>
      <c r="G60" s="35">
        <v>64.8</v>
      </c>
      <c r="H60" s="36" t="s">
        <v>19</v>
      </c>
      <c r="I60" s="35">
        <v>3.8</v>
      </c>
      <c r="J60" s="35">
        <v>0.3</v>
      </c>
      <c r="K60" s="39" t="s">
        <v>19</v>
      </c>
      <c r="L60" s="35">
        <v>2.94</v>
      </c>
      <c r="M60" s="35">
        <v>2.865</v>
      </c>
      <c r="N60" s="36">
        <f t="shared" si="13"/>
        <v>-0.0261780104712041</v>
      </c>
      <c r="O60" s="35">
        <v>3.581</v>
      </c>
      <c r="P60" s="35">
        <v>3.602</v>
      </c>
      <c r="Q60" s="36">
        <f t="shared" si="14"/>
        <v>0.00583009439200442</v>
      </c>
      <c r="R60" s="35">
        <v>0.697</v>
      </c>
      <c r="S60" s="35">
        <v>0.696</v>
      </c>
      <c r="T60" s="39">
        <f t="shared" si="15"/>
        <v>-0.0014367816091954</v>
      </c>
    </row>
    <row r="61" s="20" customFormat="1" ht="14.1" customHeight="1" spans="2:20">
      <c r="B61" s="31">
        <v>43</v>
      </c>
      <c r="C61" s="35">
        <v>104.6</v>
      </c>
      <c r="D61" s="35">
        <v>104.9</v>
      </c>
      <c r="E61" s="36">
        <f t="shared" si="12"/>
        <v>0.0028598665395616</v>
      </c>
      <c r="F61" s="35">
        <v>60.9</v>
      </c>
      <c r="G61" s="35">
        <v>61.6</v>
      </c>
      <c r="H61" s="36" t="s">
        <v>19</v>
      </c>
      <c r="I61" s="35">
        <v>2.4</v>
      </c>
      <c r="J61" s="35">
        <v>1.1</v>
      </c>
      <c r="K61" s="39" t="s">
        <v>19</v>
      </c>
      <c r="L61" s="35">
        <v>2.881</v>
      </c>
      <c r="M61" s="35">
        <v>2.864</v>
      </c>
      <c r="N61" s="36">
        <f t="shared" si="13"/>
        <v>-0.0059357541899441</v>
      </c>
      <c r="O61" s="35">
        <v>3.622</v>
      </c>
      <c r="P61" s="35">
        <v>3.642</v>
      </c>
      <c r="Q61" s="36">
        <f t="shared" si="14"/>
        <v>0.00549148819330039</v>
      </c>
      <c r="R61" s="35">
        <v>0.696</v>
      </c>
      <c r="S61" s="35">
        <v>0.696</v>
      </c>
      <c r="T61" s="39">
        <f t="shared" si="15"/>
        <v>0</v>
      </c>
    </row>
    <row r="62" s="20" customFormat="1" ht="14.1" customHeight="1" spans="2:20">
      <c r="B62" s="31">
        <v>44</v>
      </c>
      <c r="C62" s="35">
        <v>105</v>
      </c>
      <c r="D62" s="35">
        <v>104.9</v>
      </c>
      <c r="E62" s="36">
        <f t="shared" si="12"/>
        <v>-0.000953288846520441</v>
      </c>
      <c r="F62" s="35">
        <v>58.3</v>
      </c>
      <c r="G62" s="35">
        <v>58.5</v>
      </c>
      <c r="H62" s="36" t="s">
        <v>19</v>
      </c>
      <c r="I62" s="35">
        <v>4</v>
      </c>
      <c r="J62" s="35">
        <v>7.3</v>
      </c>
      <c r="K62" s="39" t="s">
        <v>19</v>
      </c>
      <c r="L62" s="35">
        <v>2.884</v>
      </c>
      <c r="M62" s="35">
        <v>2.865</v>
      </c>
      <c r="N62" s="36">
        <f t="shared" si="13"/>
        <v>-0.00663176265270495</v>
      </c>
      <c r="O62" s="35">
        <v>3.572</v>
      </c>
      <c r="P62" s="35">
        <v>3.593</v>
      </c>
      <c r="Q62" s="36">
        <f t="shared" si="14"/>
        <v>0.0058446980239354</v>
      </c>
      <c r="R62" s="35">
        <v>0.696</v>
      </c>
      <c r="S62" s="35">
        <v>0.696</v>
      </c>
      <c r="T62" s="39">
        <f t="shared" si="15"/>
        <v>0</v>
      </c>
    </row>
    <row r="63" s="20" customFormat="1" ht="14.1" customHeight="1" spans="2:20">
      <c r="B63" s="31">
        <v>45</v>
      </c>
      <c r="C63" s="35">
        <v>104.9</v>
      </c>
      <c r="D63" s="35">
        <v>105</v>
      </c>
      <c r="E63" s="36">
        <f t="shared" si="12"/>
        <v>0.000952380952380898</v>
      </c>
      <c r="F63" s="35">
        <v>61.3</v>
      </c>
      <c r="G63" s="35">
        <v>63.1</v>
      </c>
      <c r="H63" s="36" t="s">
        <v>19</v>
      </c>
      <c r="I63" s="35">
        <v>3.6</v>
      </c>
      <c r="J63" s="35">
        <v>1.8</v>
      </c>
      <c r="K63" s="39" t="s">
        <v>19</v>
      </c>
      <c r="L63" s="35">
        <v>2.873</v>
      </c>
      <c r="M63" s="35">
        <v>2.927</v>
      </c>
      <c r="N63" s="36">
        <f t="shared" si="13"/>
        <v>0.0184489238127775</v>
      </c>
      <c r="O63" s="35">
        <v>3.647</v>
      </c>
      <c r="P63" s="35">
        <v>3.533</v>
      </c>
      <c r="Q63" s="36">
        <f t="shared" si="14"/>
        <v>-0.0322671950183979</v>
      </c>
      <c r="R63" s="35">
        <v>0.695</v>
      </c>
      <c r="S63" s="35">
        <v>0.696</v>
      </c>
      <c r="T63" s="39">
        <f t="shared" si="15"/>
        <v>0.0014367816091954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topLeftCell="A17" workbookViewId="0">
      <selection activeCell="C19" sqref="C19:T63"/>
    </sheetView>
  </sheetViews>
  <sheetFormatPr defaultColWidth="7" defaultRowHeight="12.75"/>
  <cols>
    <col min="1" max="1" width="1.125" style="21" customWidth="1"/>
    <col min="2" max="2" width="8.625" style="21" customWidth="1"/>
    <col min="3" max="20" width="5.7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110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111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112</v>
      </c>
      <c r="G7" s="38"/>
      <c r="H7" s="38"/>
      <c r="I7" s="38"/>
      <c r="J7" s="38"/>
      <c r="K7" s="38"/>
      <c r="N7" s="23" t="s">
        <v>72</v>
      </c>
      <c r="O7" s="23"/>
      <c r="P7" s="38" t="s">
        <v>113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98</v>
      </c>
      <c r="J13" s="32"/>
      <c r="K13" s="32"/>
      <c r="L13" s="32" t="s">
        <v>99</v>
      </c>
      <c r="M13" s="32"/>
      <c r="N13" s="32"/>
      <c r="O13" s="32" t="s">
        <v>100</v>
      </c>
      <c r="P13" s="32" t="s">
        <v>94</v>
      </c>
      <c r="Q13" s="32" t="s">
        <v>94</v>
      </c>
      <c r="R13" s="32" t="s">
        <v>101</v>
      </c>
      <c r="S13" s="32" t="s">
        <v>94</v>
      </c>
      <c r="T13" s="32" t="s">
        <v>94</v>
      </c>
    </row>
    <row r="14" ht="14.1" customHeight="1" spans="2:20">
      <c r="B14" s="31" t="s">
        <v>102</v>
      </c>
      <c r="C14" s="34">
        <f t="shared" ref="C14:G14" si="0">MIN(C44:C63)</f>
        <v>103.7</v>
      </c>
      <c r="D14" s="34">
        <f t="shared" si="0"/>
        <v>103.3</v>
      </c>
      <c r="E14" s="34" t="s">
        <v>19</v>
      </c>
      <c r="F14" s="34">
        <f t="shared" si="0"/>
        <v>49.2</v>
      </c>
      <c r="G14" s="34">
        <f t="shared" si="0"/>
        <v>53.2</v>
      </c>
      <c r="H14" s="34" t="s">
        <v>19</v>
      </c>
      <c r="I14" s="34">
        <f t="shared" ref="I14:M14" si="1">MIN(I44:I63)</f>
        <v>0.1</v>
      </c>
      <c r="J14" s="34">
        <f t="shared" si="1"/>
        <v>0.1</v>
      </c>
      <c r="K14" s="34" t="s">
        <v>19</v>
      </c>
      <c r="L14" s="34">
        <f t="shared" si="1"/>
        <v>2.851</v>
      </c>
      <c r="M14" s="34">
        <f t="shared" si="1"/>
        <v>2.846</v>
      </c>
      <c r="N14" s="34" t="s">
        <v>19</v>
      </c>
      <c r="O14" s="34">
        <f t="shared" ref="O14:S14" si="2">MIN(O44:O63)</f>
        <v>3.526</v>
      </c>
      <c r="P14" s="34">
        <f t="shared" si="2"/>
        <v>3.543</v>
      </c>
      <c r="Q14" s="34" t="s">
        <v>19</v>
      </c>
      <c r="R14" s="34">
        <f t="shared" si="2"/>
        <v>0.694</v>
      </c>
      <c r="S14" s="34">
        <f t="shared" si="2"/>
        <v>0.695</v>
      </c>
      <c r="T14" s="34" t="s">
        <v>19</v>
      </c>
    </row>
    <row r="15" ht="14.1" customHeight="1" spans="2:20">
      <c r="B15" s="31" t="s">
        <v>103</v>
      </c>
      <c r="C15" s="34">
        <f t="shared" ref="C15:G15" si="3">MAX(C44:C63)</f>
        <v>105.1</v>
      </c>
      <c r="D15" s="34">
        <f t="shared" si="3"/>
        <v>105</v>
      </c>
      <c r="E15" s="34" t="s">
        <v>19</v>
      </c>
      <c r="F15" s="34">
        <f t="shared" si="3"/>
        <v>84</v>
      </c>
      <c r="G15" s="34">
        <f t="shared" si="3"/>
        <v>87.5</v>
      </c>
      <c r="H15" s="34" t="s">
        <v>19</v>
      </c>
      <c r="I15" s="34">
        <f t="shared" ref="I15:M15" si="4">MAX(I44:I63)</f>
        <v>10.4</v>
      </c>
      <c r="J15" s="34">
        <f t="shared" si="4"/>
        <v>11</v>
      </c>
      <c r="K15" s="34" t="s">
        <v>19</v>
      </c>
      <c r="L15" s="34">
        <f t="shared" si="4"/>
        <v>2.993</v>
      </c>
      <c r="M15" s="34">
        <f t="shared" si="4"/>
        <v>2.998</v>
      </c>
      <c r="N15" s="34" t="s">
        <v>19</v>
      </c>
      <c r="O15" s="34">
        <f t="shared" ref="O15:S15" si="5">MAX(O44:O63)</f>
        <v>3.69</v>
      </c>
      <c r="P15" s="34">
        <f t="shared" si="5"/>
        <v>3.649</v>
      </c>
      <c r="Q15" s="34" t="s">
        <v>19</v>
      </c>
      <c r="R15" s="34">
        <f t="shared" si="5"/>
        <v>0.699</v>
      </c>
      <c r="S15" s="34">
        <f t="shared" si="5"/>
        <v>0.7</v>
      </c>
      <c r="T15" s="34" t="s">
        <v>19</v>
      </c>
    </row>
    <row r="16" ht="14.1" customHeight="1" spans="2:20">
      <c r="B16" s="31" t="s">
        <v>104</v>
      </c>
      <c r="C16" s="34">
        <f t="shared" ref="C16:G16" si="6">AVERAGE(C44:C63)</f>
        <v>104.53</v>
      </c>
      <c r="D16" s="34">
        <f t="shared" si="6"/>
        <v>104.48</v>
      </c>
      <c r="E16" s="34" t="s">
        <v>19</v>
      </c>
      <c r="F16" s="34">
        <f t="shared" si="6"/>
        <v>65.545</v>
      </c>
      <c r="G16" s="34">
        <f t="shared" si="6"/>
        <v>64.95</v>
      </c>
      <c r="H16" s="34" t="s">
        <v>19</v>
      </c>
      <c r="I16" s="34">
        <f t="shared" ref="I16:M16" si="7">AVERAGE(I44:I63)</f>
        <v>3.69</v>
      </c>
      <c r="J16" s="34">
        <f t="shared" si="7"/>
        <v>3.695</v>
      </c>
      <c r="K16" s="34" t="s">
        <v>19</v>
      </c>
      <c r="L16" s="34">
        <f t="shared" si="7"/>
        <v>2.9148</v>
      </c>
      <c r="M16" s="34">
        <f t="shared" si="7"/>
        <v>2.92975</v>
      </c>
      <c r="N16" s="34" t="s">
        <v>19</v>
      </c>
      <c r="O16" s="34">
        <f t="shared" ref="O16:S16" si="8">AVERAGE(O44:O63)</f>
        <v>3.58375</v>
      </c>
      <c r="P16" s="34">
        <f t="shared" si="8"/>
        <v>3.5896</v>
      </c>
      <c r="Q16" s="34" t="s">
        <v>19</v>
      </c>
      <c r="R16" s="34">
        <f t="shared" si="8"/>
        <v>0.6962</v>
      </c>
      <c r="S16" s="34">
        <f t="shared" si="8"/>
        <v>0.6972</v>
      </c>
      <c r="T16" s="34" t="s">
        <v>19</v>
      </c>
    </row>
    <row r="17" ht="14.1" customHeight="1" spans="2:20">
      <c r="B17" s="31" t="s">
        <v>105</v>
      </c>
      <c r="C17" s="34">
        <f t="shared" ref="C17:G17" si="9">STDEVP(C44:C63)</f>
        <v>0.356510869399516</v>
      </c>
      <c r="D17" s="34">
        <f t="shared" si="9"/>
        <v>0.410609303352956</v>
      </c>
      <c r="E17" s="34" t="s">
        <v>19</v>
      </c>
      <c r="F17" s="34">
        <f t="shared" si="9"/>
        <v>8.34095168431037</v>
      </c>
      <c r="G17" s="34">
        <f t="shared" si="9"/>
        <v>9.16348732743162</v>
      </c>
      <c r="H17" s="34" t="s">
        <v>19</v>
      </c>
      <c r="I17" s="34">
        <f t="shared" ref="I17:M17" si="10">STDEVP(I44:I63)</f>
        <v>3.41744056276038</v>
      </c>
      <c r="J17" s="34">
        <f t="shared" si="10"/>
        <v>3.36414550814913</v>
      </c>
      <c r="K17" s="34" t="s">
        <v>19</v>
      </c>
      <c r="L17" s="34">
        <f t="shared" si="10"/>
        <v>0.039018713459057</v>
      </c>
      <c r="M17" s="34">
        <f t="shared" si="10"/>
        <v>0.0424910284648419</v>
      </c>
      <c r="N17" s="34" t="s">
        <v>19</v>
      </c>
      <c r="O17" s="34">
        <f t="shared" ref="O17:S17" si="11">STDEVP(O44:O63)</f>
        <v>0.0356102162307392</v>
      </c>
      <c r="P17" s="34">
        <f t="shared" si="11"/>
        <v>0.0315061898680244</v>
      </c>
      <c r="Q17" s="34" t="s">
        <v>19</v>
      </c>
      <c r="R17" s="34">
        <f t="shared" si="11"/>
        <v>0.0010295630140987</v>
      </c>
      <c r="S17" s="34">
        <f t="shared" si="11"/>
        <v>0.00128840987267251</v>
      </c>
      <c r="T17" s="34" t="s">
        <v>19</v>
      </c>
    </row>
    <row r="18" ht="14.1" customHeight="1" spans="2:20">
      <c r="B18" s="31" t="s">
        <v>106</v>
      </c>
      <c r="C18" s="34" t="s">
        <v>107</v>
      </c>
      <c r="D18" s="34" t="s">
        <v>108</v>
      </c>
      <c r="E18" s="34" t="s">
        <v>109</v>
      </c>
      <c r="F18" s="34" t="s">
        <v>107</v>
      </c>
      <c r="G18" s="34" t="s">
        <v>108</v>
      </c>
      <c r="H18" s="34" t="s">
        <v>109</v>
      </c>
      <c r="I18" s="34" t="s">
        <v>107</v>
      </c>
      <c r="J18" s="34" t="s">
        <v>108</v>
      </c>
      <c r="K18" s="34" t="s">
        <v>109</v>
      </c>
      <c r="L18" s="34" t="s">
        <v>107</v>
      </c>
      <c r="M18" s="34" t="s">
        <v>108</v>
      </c>
      <c r="N18" s="34" t="s">
        <v>109</v>
      </c>
      <c r="O18" s="34" t="s">
        <v>107</v>
      </c>
      <c r="P18" s="34" t="s">
        <v>108</v>
      </c>
      <c r="Q18" s="34" t="s">
        <v>109</v>
      </c>
      <c r="R18" s="34" t="s">
        <v>107</v>
      </c>
      <c r="S18" s="34" t="s">
        <v>108</v>
      </c>
      <c r="T18" s="34" t="s">
        <v>109</v>
      </c>
    </row>
    <row r="19" s="20" customFormat="1" ht="14.1" customHeight="1" spans="2:20">
      <c r="B19" s="31">
        <v>1</v>
      </c>
      <c r="C19" s="35">
        <v>104.5</v>
      </c>
      <c r="D19" s="35">
        <v>105</v>
      </c>
      <c r="E19" s="36">
        <f>(D19-C19)/D19</f>
        <v>0.00476190476190476</v>
      </c>
      <c r="F19" s="35">
        <v>64.1</v>
      </c>
      <c r="G19" s="35">
        <v>58.2</v>
      </c>
      <c r="H19" s="36" t="s">
        <v>19</v>
      </c>
      <c r="I19" s="35">
        <v>1.8</v>
      </c>
      <c r="J19" s="35">
        <v>3.3</v>
      </c>
      <c r="K19" s="39" t="s">
        <v>19</v>
      </c>
      <c r="L19" s="35">
        <v>2.958</v>
      </c>
      <c r="M19" s="35">
        <v>2.9</v>
      </c>
      <c r="N19" s="36">
        <f>(M19-L19)/M19</f>
        <v>-0.0200000000000001</v>
      </c>
      <c r="O19" s="35">
        <v>3.622</v>
      </c>
      <c r="P19" s="35">
        <v>3.533</v>
      </c>
      <c r="Q19" s="36">
        <f>(P19-O19)/P19</f>
        <v>-0.0251910557599773</v>
      </c>
      <c r="R19" s="35">
        <v>0.698</v>
      </c>
      <c r="S19" s="35">
        <v>0.696</v>
      </c>
      <c r="T19" s="39">
        <f>(S19-R19)/S19</f>
        <v>-0.00287356321839081</v>
      </c>
    </row>
    <row r="20" s="20" customFormat="1" ht="14.1" customHeight="1" spans="2:20">
      <c r="B20" s="31">
        <v>2</v>
      </c>
      <c r="C20" s="35">
        <v>105</v>
      </c>
      <c r="D20" s="35">
        <v>104.9</v>
      </c>
      <c r="E20" s="36">
        <f t="shared" ref="E20:E63" si="12">(D20-C20)/D20</f>
        <v>-0.000953288846520441</v>
      </c>
      <c r="F20" s="35">
        <v>56.2</v>
      </c>
      <c r="G20" s="35">
        <v>58.4</v>
      </c>
      <c r="H20" s="36" t="s">
        <v>19</v>
      </c>
      <c r="I20" s="35">
        <v>4.9</v>
      </c>
      <c r="J20" s="35">
        <v>1.3</v>
      </c>
      <c r="K20" s="39" t="s">
        <v>19</v>
      </c>
      <c r="L20" s="35">
        <v>2.887</v>
      </c>
      <c r="M20" s="35">
        <v>2.962</v>
      </c>
      <c r="N20" s="36">
        <f t="shared" ref="N20:N63" si="13">(M20-L20)/M20</f>
        <v>0.0253207292370021</v>
      </c>
      <c r="O20" s="35">
        <v>3.583</v>
      </c>
      <c r="P20" s="35">
        <v>3.565</v>
      </c>
      <c r="Q20" s="36">
        <f t="shared" ref="Q20:Q63" si="14">(P20-O20)/P20</f>
        <v>-0.00504908835904635</v>
      </c>
      <c r="R20" s="35">
        <v>0.695</v>
      </c>
      <c r="S20" s="35">
        <v>0.697</v>
      </c>
      <c r="T20" s="39">
        <f t="shared" ref="T20:T63" si="15">(S20-R20)/S20</f>
        <v>0.00286944045911048</v>
      </c>
    </row>
    <row r="21" s="20" customFormat="1" ht="14.1" customHeight="1" spans="2:20">
      <c r="B21" s="31">
        <v>3</v>
      </c>
      <c r="C21" s="35">
        <v>104.9</v>
      </c>
      <c r="D21" s="35">
        <v>104.7</v>
      </c>
      <c r="E21" s="36">
        <f t="shared" si="12"/>
        <v>-0.00191021967526268</v>
      </c>
      <c r="F21" s="35">
        <v>57.5</v>
      </c>
      <c r="G21" s="35">
        <v>62.2</v>
      </c>
      <c r="H21" s="36" t="s">
        <v>19</v>
      </c>
      <c r="I21" s="35">
        <v>15.3</v>
      </c>
      <c r="J21" s="35">
        <v>5.1</v>
      </c>
      <c r="K21" s="39" t="s">
        <v>19</v>
      </c>
      <c r="L21" s="35">
        <v>2.883</v>
      </c>
      <c r="M21" s="35">
        <v>2.898</v>
      </c>
      <c r="N21" s="36">
        <f t="shared" si="13"/>
        <v>0.00517598343685304</v>
      </c>
      <c r="O21" s="35">
        <v>3.63</v>
      </c>
      <c r="P21" s="35">
        <v>3.573</v>
      </c>
      <c r="Q21" s="36">
        <f t="shared" si="14"/>
        <v>-0.015952980688497</v>
      </c>
      <c r="R21" s="35">
        <v>0.696</v>
      </c>
      <c r="S21" s="35">
        <v>0.695</v>
      </c>
      <c r="T21" s="39">
        <f t="shared" si="15"/>
        <v>-0.00143884892086331</v>
      </c>
    </row>
    <row r="22" s="20" customFormat="1" ht="14.1" customHeight="1" spans="2:20">
      <c r="B22" s="31">
        <v>4</v>
      </c>
      <c r="C22" s="35">
        <v>104.1</v>
      </c>
      <c r="D22" s="35">
        <v>105</v>
      </c>
      <c r="E22" s="36">
        <f t="shared" si="12"/>
        <v>0.00857142857142863</v>
      </c>
      <c r="F22" s="35">
        <v>70.9</v>
      </c>
      <c r="G22" s="35">
        <v>52.8</v>
      </c>
      <c r="H22" s="36" t="s">
        <v>19</v>
      </c>
      <c r="I22" s="35">
        <v>5.2</v>
      </c>
      <c r="J22" s="35">
        <v>4.7</v>
      </c>
      <c r="K22" s="39" t="s">
        <v>19</v>
      </c>
      <c r="L22" s="35">
        <v>2.909</v>
      </c>
      <c r="M22" s="35">
        <v>2.967</v>
      </c>
      <c r="N22" s="36">
        <f t="shared" si="13"/>
        <v>0.0195483653522077</v>
      </c>
      <c r="O22" s="35">
        <v>3.567</v>
      </c>
      <c r="P22" s="35">
        <v>3.586</v>
      </c>
      <c r="Q22" s="36">
        <f t="shared" si="14"/>
        <v>0.00529838259899601</v>
      </c>
      <c r="R22" s="35">
        <v>0.697</v>
      </c>
      <c r="S22" s="35">
        <v>0.697</v>
      </c>
      <c r="T22" s="39">
        <f t="shared" si="15"/>
        <v>0</v>
      </c>
    </row>
    <row r="23" s="20" customFormat="1" ht="14.1" customHeight="1" spans="2:20">
      <c r="B23" s="31">
        <v>5</v>
      </c>
      <c r="C23" s="35">
        <v>103.9</v>
      </c>
      <c r="D23" s="35">
        <v>104</v>
      </c>
      <c r="E23" s="36">
        <f t="shared" si="12"/>
        <v>0.000961538461538407</v>
      </c>
      <c r="F23" s="35">
        <v>79.6</v>
      </c>
      <c r="G23" s="35">
        <v>77.2</v>
      </c>
      <c r="H23" s="36" t="s">
        <v>19</v>
      </c>
      <c r="I23" s="35">
        <v>2.5</v>
      </c>
      <c r="J23" s="35">
        <v>2.9</v>
      </c>
      <c r="K23" s="39" t="s">
        <v>19</v>
      </c>
      <c r="L23" s="35">
        <v>2.871</v>
      </c>
      <c r="M23" s="35">
        <v>2.883</v>
      </c>
      <c r="N23" s="36">
        <f t="shared" si="13"/>
        <v>0.00416233090530698</v>
      </c>
      <c r="O23" s="35">
        <v>3.644</v>
      </c>
      <c r="P23" s="35">
        <v>3.598</v>
      </c>
      <c r="Q23" s="36">
        <f t="shared" si="14"/>
        <v>-0.0127848804891607</v>
      </c>
      <c r="R23" s="35">
        <v>0.697</v>
      </c>
      <c r="S23" s="35">
        <v>0.696</v>
      </c>
      <c r="T23" s="39">
        <f t="shared" si="15"/>
        <v>-0.0014367816091954</v>
      </c>
    </row>
    <row r="24" s="20" customFormat="1" ht="14.1" customHeight="1" spans="2:20">
      <c r="B24" s="31">
        <v>6</v>
      </c>
      <c r="C24" s="35">
        <v>104.9</v>
      </c>
      <c r="D24" s="35">
        <v>104.5</v>
      </c>
      <c r="E24" s="36">
        <f t="shared" si="12"/>
        <v>-0.0038277511961723</v>
      </c>
      <c r="F24" s="35">
        <v>71.7</v>
      </c>
      <c r="G24" s="35">
        <v>68.4</v>
      </c>
      <c r="H24" s="36" t="s">
        <v>19</v>
      </c>
      <c r="I24" s="35">
        <v>1.8</v>
      </c>
      <c r="J24" s="35">
        <v>1.2</v>
      </c>
      <c r="K24" s="39" t="s">
        <v>19</v>
      </c>
      <c r="L24" s="35">
        <v>2.903</v>
      </c>
      <c r="M24" s="35">
        <v>2.943</v>
      </c>
      <c r="N24" s="36">
        <f t="shared" si="13"/>
        <v>0.0135915732246008</v>
      </c>
      <c r="O24" s="35">
        <v>3.554</v>
      </c>
      <c r="P24" s="35">
        <v>3.536</v>
      </c>
      <c r="Q24" s="36">
        <f t="shared" si="14"/>
        <v>-0.0050904977375565</v>
      </c>
      <c r="R24" s="35">
        <v>0.696</v>
      </c>
      <c r="S24" s="35">
        <v>0.697</v>
      </c>
      <c r="T24" s="39">
        <f t="shared" si="15"/>
        <v>0.00143472022955524</v>
      </c>
    </row>
    <row r="25" s="20" customFormat="1" ht="14.1" customHeight="1" spans="2:20">
      <c r="B25" s="31">
        <v>7</v>
      </c>
      <c r="C25" s="35">
        <v>104.4</v>
      </c>
      <c r="D25" s="35">
        <v>105</v>
      </c>
      <c r="E25" s="36">
        <f t="shared" si="12"/>
        <v>0.00571428571428566</v>
      </c>
      <c r="F25" s="35">
        <v>63.8</v>
      </c>
      <c r="G25" s="35">
        <v>50.6</v>
      </c>
      <c r="H25" s="36" t="s">
        <v>19</v>
      </c>
      <c r="I25" s="35">
        <v>3.6</v>
      </c>
      <c r="J25" s="35">
        <v>0.6</v>
      </c>
      <c r="K25" s="39" t="s">
        <v>19</v>
      </c>
      <c r="L25" s="35">
        <v>2.957</v>
      </c>
      <c r="M25" s="35">
        <v>2.97</v>
      </c>
      <c r="N25" s="36">
        <f t="shared" si="13"/>
        <v>0.00437710437710449</v>
      </c>
      <c r="O25" s="35">
        <v>3.588</v>
      </c>
      <c r="P25" s="35">
        <v>3.602</v>
      </c>
      <c r="Q25" s="36">
        <f t="shared" si="14"/>
        <v>0.00388672959466957</v>
      </c>
      <c r="R25" s="35">
        <v>0.698</v>
      </c>
      <c r="S25" s="35">
        <v>0.697</v>
      </c>
      <c r="T25" s="39">
        <f t="shared" si="15"/>
        <v>-0.00143472022955524</v>
      </c>
    </row>
    <row r="26" s="20" customFormat="1" ht="14.1" customHeight="1" spans="2:20">
      <c r="B26" s="31">
        <v>8</v>
      </c>
      <c r="C26" s="35">
        <v>104.3</v>
      </c>
      <c r="D26" s="35">
        <v>105</v>
      </c>
      <c r="E26" s="36">
        <f t="shared" si="12"/>
        <v>0.00666666666666669</v>
      </c>
      <c r="F26" s="35">
        <v>72.6</v>
      </c>
      <c r="G26" s="35">
        <v>60.4</v>
      </c>
      <c r="H26" s="36" t="s">
        <v>19</v>
      </c>
      <c r="I26" s="35">
        <v>3.7</v>
      </c>
      <c r="J26" s="35">
        <v>0.8</v>
      </c>
      <c r="K26" s="39" t="s">
        <v>19</v>
      </c>
      <c r="L26" s="35">
        <v>2.998</v>
      </c>
      <c r="M26" s="35">
        <v>2.883</v>
      </c>
      <c r="N26" s="36">
        <f t="shared" si="13"/>
        <v>-0.0398890045091919</v>
      </c>
      <c r="O26" s="35">
        <v>3.59</v>
      </c>
      <c r="P26" s="35">
        <v>3.614</v>
      </c>
      <c r="Q26" s="36">
        <f t="shared" si="14"/>
        <v>0.00664084117321528</v>
      </c>
      <c r="R26" s="35">
        <v>0.697</v>
      </c>
      <c r="S26" s="35">
        <v>0.695</v>
      </c>
      <c r="T26" s="39">
        <f t="shared" si="15"/>
        <v>-0.00287769784172662</v>
      </c>
    </row>
    <row r="27" s="20" customFormat="1" ht="14.1" customHeight="1" spans="2:20">
      <c r="B27" s="31">
        <v>9</v>
      </c>
      <c r="C27" s="35">
        <v>104.2</v>
      </c>
      <c r="D27" s="35">
        <v>104.8</v>
      </c>
      <c r="E27" s="36">
        <f t="shared" si="12"/>
        <v>0.0057251908396946</v>
      </c>
      <c r="F27" s="35">
        <v>74.2</v>
      </c>
      <c r="G27" s="35">
        <v>52</v>
      </c>
      <c r="H27" s="36" t="s">
        <v>19</v>
      </c>
      <c r="I27" s="35">
        <v>1.5</v>
      </c>
      <c r="J27" s="35">
        <v>1.9</v>
      </c>
      <c r="K27" s="39" t="s">
        <v>19</v>
      </c>
      <c r="L27" s="35">
        <v>2.909</v>
      </c>
      <c r="M27" s="35">
        <v>2.949</v>
      </c>
      <c r="N27" s="36">
        <f t="shared" si="13"/>
        <v>0.0135639199728722</v>
      </c>
      <c r="O27" s="35">
        <v>3.615</v>
      </c>
      <c r="P27" s="35">
        <v>3.575</v>
      </c>
      <c r="Q27" s="36">
        <f t="shared" si="14"/>
        <v>-0.0111888111888112</v>
      </c>
      <c r="R27" s="35">
        <v>0.696</v>
      </c>
      <c r="S27" s="35">
        <v>0.697</v>
      </c>
      <c r="T27" s="39">
        <f t="shared" si="15"/>
        <v>0.00143472022955524</v>
      </c>
    </row>
    <row r="28" s="20" customFormat="1" ht="14.1" customHeight="1" spans="2:20">
      <c r="B28" s="31">
        <v>10</v>
      </c>
      <c r="C28" s="35">
        <v>104.4</v>
      </c>
      <c r="D28" s="35">
        <v>105.1</v>
      </c>
      <c r="E28" s="36">
        <f t="shared" si="12"/>
        <v>0.0066603235014271</v>
      </c>
      <c r="F28" s="35">
        <v>64</v>
      </c>
      <c r="G28" s="35">
        <v>58</v>
      </c>
      <c r="H28" s="36" t="s">
        <v>19</v>
      </c>
      <c r="I28" s="35">
        <v>0.8</v>
      </c>
      <c r="J28" s="35">
        <v>0.4</v>
      </c>
      <c r="K28" s="39" t="s">
        <v>19</v>
      </c>
      <c r="L28" s="35">
        <v>2.939</v>
      </c>
      <c r="M28" s="35">
        <v>2.984</v>
      </c>
      <c r="N28" s="36">
        <f t="shared" si="13"/>
        <v>0.0150804289544236</v>
      </c>
      <c r="O28" s="35">
        <v>3.606</v>
      </c>
      <c r="P28" s="35">
        <v>3.593</v>
      </c>
      <c r="Q28" s="36">
        <f t="shared" si="14"/>
        <v>-0.00361814639576952</v>
      </c>
      <c r="R28" s="35">
        <v>0.697</v>
      </c>
      <c r="S28" s="35">
        <v>0.697</v>
      </c>
      <c r="T28" s="39">
        <f t="shared" si="15"/>
        <v>0</v>
      </c>
    </row>
    <row r="29" s="20" customFormat="1" ht="14.1" customHeight="1" spans="2:20">
      <c r="B29" s="31">
        <v>11</v>
      </c>
      <c r="C29" s="35">
        <v>104.9</v>
      </c>
      <c r="D29" s="35">
        <v>104.3</v>
      </c>
      <c r="E29" s="36">
        <f t="shared" si="12"/>
        <v>-0.00575263662511993</v>
      </c>
      <c r="F29" s="35">
        <v>57.4</v>
      </c>
      <c r="G29" s="35">
        <v>67.8</v>
      </c>
      <c r="H29" s="36" t="s">
        <v>19</v>
      </c>
      <c r="I29" s="35">
        <v>2.1</v>
      </c>
      <c r="J29" s="35">
        <v>1.2</v>
      </c>
      <c r="K29" s="39" t="s">
        <v>19</v>
      </c>
      <c r="L29" s="35">
        <v>2.906</v>
      </c>
      <c r="M29" s="35">
        <v>2.966</v>
      </c>
      <c r="N29" s="36">
        <f t="shared" si="13"/>
        <v>0.0202292650033716</v>
      </c>
      <c r="O29" s="35">
        <v>3.557</v>
      </c>
      <c r="P29" s="35">
        <v>3.594</v>
      </c>
      <c r="Q29" s="36">
        <f t="shared" si="14"/>
        <v>0.0102949360044518</v>
      </c>
      <c r="R29" s="35">
        <v>0.696</v>
      </c>
      <c r="S29" s="35">
        <v>0.698</v>
      </c>
      <c r="T29" s="39">
        <f t="shared" si="15"/>
        <v>0.00286532951289399</v>
      </c>
    </row>
    <row r="30" s="20" customFormat="1" ht="14.1" customHeight="1" spans="2:20">
      <c r="B30" s="31">
        <v>12</v>
      </c>
      <c r="C30" s="35">
        <v>104.7</v>
      </c>
      <c r="D30" s="35">
        <v>104.7</v>
      </c>
      <c r="E30" s="36">
        <f t="shared" si="12"/>
        <v>0</v>
      </c>
      <c r="F30" s="35">
        <v>61.4</v>
      </c>
      <c r="G30" s="35">
        <v>72.8</v>
      </c>
      <c r="H30" s="36" t="s">
        <v>19</v>
      </c>
      <c r="I30" s="35">
        <v>3.1</v>
      </c>
      <c r="J30" s="35">
        <v>4.7</v>
      </c>
      <c r="K30" s="39" t="s">
        <v>19</v>
      </c>
      <c r="L30" s="35">
        <v>2.867</v>
      </c>
      <c r="M30" s="35">
        <v>2.923</v>
      </c>
      <c r="N30" s="36">
        <f t="shared" si="13"/>
        <v>0.0191583989052344</v>
      </c>
      <c r="O30" s="35">
        <v>3.587</v>
      </c>
      <c r="P30" s="35">
        <v>3.534</v>
      </c>
      <c r="Q30" s="36">
        <f t="shared" si="14"/>
        <v>-0.014997170345218</v>
      </c>
      <c r="R30" s="35">
        <v>0.695</v>
      </c>
      <c r="S30" s="35">
        <v>0.697</v>
      </c>
      <c r="T30" s="39">
        <f t="shared" si="15"/>
        <v>0.00286944045911048</v>
      </c>
    </row>
    <row r="31" s="20" customFormat="1" ht="14.1" customHeight="1" spans="2:20">
      <c r="B31" s="31">
        <v>13</v>
      </c>
      <c r="C31" s="35">
        <v>104.9</v>
      </c>
      <c r="D31" s="35">
        <v>104.8</v>
      </c>
      <c r="E31" s="36">
        <f t="shared" si="12"/>
        <v>-0.000954198473282524</v>
      </c>
      <c r="F31" s="35">
        <v>54.1</v>
      </c>
      <c r="G31" s="35">
        <v>54.6</v>
      </c>
      <c r="H31" s="36" t="s">
        <v>19</v>
      </c>
      <c r="I31" s="35">
        <v>1.8</v>
      </c>
      <c r="J31" s="35">
        <v>2.7</v>
      </c>
      <c r="K31" s="39" t="s">
        <v>19</v>
      </c>
      <c r="L31" s="35">
        <v>2.895</v>
      </c>
      <c r="M31" s="35">
        <v>2.896</v>
      </c>
      <c r="N31" s="36">
        <f t="shared" si="13"/>
        <v>0.000345303867403277</v>
      </c>
      <c r="O31" s="35">
        <v>3.574</v>
      </c>
      <c r="P31" s="35">
        <v>3.584</v>
      </c>
      <c r="Q31" s="36">
        <f t="shared" si="14"/>
        <v>0.00279017857142864</v>
      </c>
      <c r="R31" s="35">
        <v>0.696</v>
      </c>
      <c r="S31" s="35">
        <v>0.696</v>
      </c>
      <c r="T31" s="39">
        <f t="shared" si="15"/>
        <v>0</v>
      </c>
    </row>
    <row r="32" s="20" customFormat="1" ht="14.1" customHeight="1" spans="2:20">
      <c r="B32" s="31">
        <v>14</v>
      </c>
      <c r="C32" s="35">
        <v>104.7</v>
      </c>
      <c r="D32" s="35">
        <v>104.4</v>
      </c>
      <c r="E32" s="36">
        <f t="shared" si="12"/>
        <v>-0.00287356321839078</v>
      </c>
      <c r="F32" s="35">
        <v>64.1</v>
      </c>
      <c r="G32" s="35">
        <v>70.6</v>
      </c>
      <c r="H32" s="36" t="s">
        <v>19</v>
      </c>
      <c r="I32" s="35">
        <v>4.8</v>
      </c>
      <c r="J32" s="35">
        <v>27.3</v>
      </c>
      <c r="K32" s="39" t="s">
        <v>19</v>
      </c>
      <c r="L32" s="35">
        <v>2.936</v>
      </c>
      <c r="M32" s="35">
        <v>2.95</v>
      </c>
      <c r="N32" s="36">
        <f t="shared" si="13"/>
        <v>0.00474576271186449</v>
      </c>
      <c r="O32" s="35">
        <v>3.537</v>
      </c>
      <c r="P32" s="35">
        <v>3.56</v>
      </c>
      <c r="Q32" s="36">
        <f t="shared" si="14"/>
        <v>0.00646067415730341</v>
      </c>
      <c r="R32" s="35">
        <v>0.696</v>
      </c>
      <c r="S32" s="35">
        <v>0.697</v>
      </c>
      <c r="T32" s="39">
        <f t="shared" si="15"/>
        <v>0.00143472022955524</v>
      </c>
    </row>
    <row r="33" s="20" customFormat="1" ht="14.1" customHeight="1" spans="2:20">
      <c r="B33" s="31">
        <v>15</v>
      </c>
      <c r="C33" s="35">
        <v>103.8</v>
      </c>
      <c r="D33" s="35">
        <v>104.2</v>
      </c>
      <c r="E33" s="36">
        <f t="shared" si="12"/>
        <v>0.00383877159309027</v>
      </c>
      <c r="F33" s="35">
        <v>85.2</v>
      </c>
      <c r="G33" s="35">
        <v>68</v>
      </c>
      <c r="H33" s="36" t="s">
        <v>19</v>
      </c>
      <c r="I33" s="35">
        <v>0.5</v>
      </c>
      <c r="J33" s="35">
        <v>7</v>
      </c>
      <c r="K33" s="39" t="s">
        <v>19</v>
      </c>
      <c r="L33" s="35">
        <v>2.928</v>
      </c>
      <c r="M33" s="35">
        <v>2.983</v>
      </c>
      <c r="N33" s="36">
        <f t="shared" si="13"/>
        <v>0.0184378142809253</v>
      </c>
      <c r="O33" s="35">
        <v>3.633</v>
      </c>
      <c r="P33" s="35">
        <v>3.637</v>
      </c>
      <c r="Q33" s="36">
        <f t="shared" si="14"/>
        <v>0.00109980753368161</v>
      </c>
      <c r="R33" s="35">
        <v>0.699</v>
      </c>
      <c r="S33" s="35">
        <v>0.699</v>
      </c>
      <c r="T33" s="39">
        <f t="shared" si="15"/>
        <v>0</v>
      </c>
    </row>
    <row r="34" s="20" customFormat="1" ht="14.1" customHeight="1" spans="2:20">
      <c r="B34" s="31">
        <v>16</v>
      </c>
      <c r="C34" s="35">
        <v>104.4</v>
      </c>
      <c r="D34" s="35">
        <v>105</v>
      </c>
      <c r="E34" s="36">
        <f t="shared" si="12"/>
        <v>0.00571428571428566</v>
      </c>
      <c r="F34" s="35">
        <v>67.6</v>
      </c>
      <c r="G34" s="35">
        <v>57.8</v>
      </c>
      <c r="H34" s="36" t="s">
        <v>19</v>
      </c>
      <c r="I34" s="35">
        <v>0.7</v>
      </c>
      <c r="J34" s="35">
        <v>4.4</v>
      </c>
      <c r="K34" s="39" t="s">
        <v>19</v>
      </c>
      <c r="L34" s="35">
        <v>2.873</v>
      </c>
      <c r="M34" s="35">
        <v>2.92</v>
      </c>
      <c r="N34" s="36">
        <f t="shared" si="13"/>
        <v>0.0160958904109588</v>
      </c>
      <c r="O34" s="35">
        <v>3.574</v>
      </c>
      <c r="P34" s="35">
        <v>3.572</v>
      </c>
      <c r="Q34" s="36">
        <f t="shared" si="14"/>
        <v>-0.000559910414333645</v>
      </c>
      <c r="R34" s="35">
        <v>0.696</v>
      </c>
      <c r="S34" s="35">
        <v>0.696</v>
      </c>
      <c r="T34" s="39">
        <f t="shared" si="15"/>
        <v>0</v>
      </c>
    </row>
    <row r="35" s="20" customFormat="1" ht="14.1" customHeight="1" spans="2:20">
      <c r="B35" s="31">
        <v>17</v>
      </c>
      <c r="C35" s="35">
        <v>104.9</v>
      </c>
      <c r="D35" s="35">
        <v>104.8</v>
      </c>
      <c r="E35" s="36">
        <f t="shared" si="12"/>
        <v>-0.000954198473282524</v>
      </c>
      <c r="F35" s="35">
        <v>59.9</v>
      </c>
      <c r="G35" s="35">
        <v>51.3</v>
      </c>
      <c r="H35" s="36" t="s">
        <v>19</v>
      </c>
      <c r="I35" s="35">
        <v>0.2</v>
      </c>
      <c r="J35" s="35">
        <v>3.4</v>
      </c>
      <c r="K35" s="39" t="s">
        <v>19</v>
      </c>
      <c r="L35" s="35">
        <v>2.855</v>
      </c>
      <c r="M35" s="35">
        <v>2.917</v>
      </c>
      <c r="N35" s="36">
        <f t="shared" si="13"/>
        <v>0.0212547137470003</v>
      </c>
      <c r="O35" s="35">
        <v>3.599</v>
      </c>
      <c r="P35" s="35">
        <v>3.563</v>
      </c>
      <c r="Q35" s="36">
        <f t="shared" si="14"/>
        <v>-0.0101038450743755</v>
      </c>
      <c r="R35" s="35">
        <v>0.696</v>
      </c>
      <c r="S35" s="35">
        <v>0.696</v>
      </c>
      <c r="T35" s="39">
        <f t="shared" si="15"/>
        <v>0</v>
      </c>
    </row>
    <row r="36" s="20" customFormat="1" ht="14.1" customHeight="1" spans="2:20">
      <c r="B36" s="31">
        <v>18</v>
      </c>
      <c r="C36" s="35">
        <v>104.8</v>
      </c>
      <c r="D36" s="35">
        <v>104.8</v>
      </c>
      <c r="E36" s="36">
        <f t="shared" si="12"/>
        <v>0</v>
      </c>
      <c r="F36" s="35">
        <v>61.8</v>
      </c>
      <c r="G36" s="35">
        <v>58.8</v>
      </c>
      <c r="H36" s="36" t="s">
        <v>19</v>
      </c>
      <c r="I36" s="35">
        <v>7.2</v>
      </c>
      <c r="J36" s="35">
        <v>0.7</v>
      </c>
      <c r="K36" s="39" t="s">
        <v>19</v>
      </c>
      <c r="L36" s="35">
        <v>2.915</v>
      </c>
      <c r="M36" s="35">
        <v>2.877</v>
      </c>
      <c r="N36" s="36">
        <f t="shared" si="13"/>
        <v>-0.013208202989225</v>
      </c>
      <c r="O36" s="35">
        <v>3.581</v>
      </c>
      <c r="P36" s="35">
        <v>3.588</v>
      </c>
      <c r="Q36" s="36">
        <f t="shared" si="14"/>
        <v>0.00195094760312155</v>
      </c>
      <c r="R36" s="35">
        <v>0.696</v>
      </c>
      <c r="S36" s="35">
        <v>0.696</v>
      </c>
      <c r="T36" s="39">
        <f t="shared" si="15"/>
        <v>0</v>
      </c>
    </row>
    <row r="37" s="20" customFormat="1" ht="14.1" customHeight="1" spans="2:20">
      <c r="B37" s="31">
        <v>19</v>
      </c>
      <c r="C37" s="35">
        <v>104.4</v>
      </c>
      <c r="D37" s="35">
        <v>105.1</v>
      </c>
      <c r="E37" s="36">
        <f t="shared" si="12"/>
        <v>0.0066603235014271</v>
      </c>
      <c r="F37" s="35">
        <v>79.6</v>
      </c>
      <c r="G37" s="35">
        <v>57.1</v>
      </c>
      <c r="H37" s="36" t="s">
        <v>19</v>
      </c>
      <c r="I37" s="35">
        <v>0</v>
      </c>
      <c r="J37" s="35">
        <v>3.9</v>
      </c>
      <c r="K37" s="39" t="s">
        <v>19</v>
      </c>
      <c r="L37" s="35">
        <v>2.909</v>
      </c>
      <c r="M37" s="35">
        <v>2.998</v>
      </c>
      <c r="N37" s="36">
        <f t="shared" si="13"/>
        <v>0.0296864576384258</v>
      </c>
      <c r="O37" s="35">
        <v>3.541</v>
      </c>
      <c r="P37" s="35">
        <v>3.576</v>
      </c>
      <c r="Q37" s="36">
        <f t="shared" si="14"/>
        <v>0.00978747203579422</v>
      </c>
      <c r="R37" s="35">
        <v>0.697</v>
      </c>
      <c r="S37" s="35">
        <v>0.697</v>
      </c>
      <c r="T37" s="39">
        <f t="shared" si="15"/>
        <v>0</v>
      </c>
    </row>
    <row r="38" s="20" customFormat="1" ht="14.1" customHeight="1" spans="2:20">
      <c r="B38" s="31">
        <v>20</v>
      </c>
      <c r="C38" s="35">
        <v>104.5</v>
      </c>
      <c r="D38" s="35">
        <v>104.8</v>
      </c>
      <c r="E38" s="36">
        <f t="shared" si="12"/>
        <v>0.0028625954198473</v>
      </c>
      <c r="F38" s="35">
        <v>58.3</v>
      </c>
      <c r="G38" s="35">
        <v>63.5</v>
      </c>
      <c r="H38" s="36" t="s">
        <v>19</v>
      </c>
      <c r="I38" s="35">
        <v>0.4</v>
      </c>
      <c r="J38" s="35">
        <v>0.3</v>
      </c>
      <c r="K38" s="39" t="s">
        <v>19</v>
      </c>
      <c r="L38" s="35">
        <v>2.978</v>
      </c>
      <c r="M38" s="35">
        <v>2.855</v>
      </c>
      <c r="N38" s="36">
        <f t="shared" si="13"/>
        <v>-0.0430823117338004</v>
      </c>
      <c r="O38" s="35">
        <v>3.57</v>
      </c>
      <c r="P38" s="35">
        <v>3.573</v>
      </c>
      <c r="Q38" s="36">
        <f t="shared" si="14"/>
        <v>0.000839630562552509</v>
      </c>
      <c r="R38" s="35">
        <v>0.698</v>
      </c>
      <c r="S38" s="35">
        <v>0.695</v>
      </c>
      <c r="T38" s="39">
        <f t="shared" si="15"/>
        <v>-0.00431654676258993</v>
      </c>
    </row>
    <row r="39" s="20" customFormat="1" ht="14.1" customHeight="1" spans="2:20">
      <c r="B39" s="31">
        <v>21</v>
      </c>
      <c r="C39" s="35">
        <v>104.9</v>
      </c>
      <c r="D39" s="35">
        <v>104.9</v>
      </c>
      <c r="E39" s="36">
        <f t="shared" si="12"/>
        <v>0</v>
      </c>
      <c r="F39" s="35">
        <v>53.3</v>
      </c>
      <c r="G39" s="35">
        <v>56.3</v>
      </c>
      <c r="H39" s="36" t="s">
        <v>19</v>
      </c>
      <c r="I39" s="35">
        <v>0.1</v>
      </c>
      <c r="J39" s="35">
        <v>2.7</v>
      </c>
      <c r="K39" s="39" t="s">
        <v>19</v>
      </c>
      <c r="L39" s="35">
        <v>2.967</v>
      </c>
      <c r="M39" s="35">
        <v>2.901</v>
      </c>
      <c r="N39" s="36">
        <f t="shared" si="13"/>
        <v>-0.0227507755946226</v>
      </c>
      <c r="O39" s="35">
        <v>3.587</v>
      </c>
      <c r="P39" s="35">
        <v>3.588</v>
      </c>
      <c r="Q39" s="36">
        <f t="shared" si="14"/>
        <v>0.0002787068004459</v>
      </c>
      <c r="R39" s="35">
        <v>0.698</v>
      </c>
      <c r="S39" s="35">
        <v>0.696</v>
      </c>
      <c r="T39" s="39">
        <f t="shared" si="15"/>
        <v>-0.00287356321839081</v>
      </c>
    </row>
    <row r="40" s="20" customFormat="1" ht="14.1" customHeight="1" spans="2:20">
      <c r="B40" s="31">
        <v>22</v>
      </c>
      <c r="C40" s="35">
        <v>105</v>
      </c>
      <c r="D40" s="35">
        <v>105</v>
      </c>
      <c r="E40" s="36">
        <f t="shared" si="12"/>
        <v>0</v>
      </c>
      <c r="F40" s="35">
        <v>58.5</v>
      </c>
      <c r="G40" s="35">
        <v>52.2</v>
      </c>
      <c r="H40" s="36" t="s">
        <v>19</v>
      </c>
      <c r="I40" s="35">
        <v>1.5</v>
      </c>
      <c r="J40" s="35">
        <v>5.9</v>
      </c>
      <c r="K40" s="39" t="s">
        <v>19</v>
      </c>
      <c r="L40" s="35">
        <v>2.884</v>
      </c>
      <c r="M40" s="35">
        <v>2.974</v>
      </c>
      <c r="N40" s="36">
        <f t="shared" si="13"/>
        <v>0.0302622730329524</v>
      </c>
      <c r="O40" s="35">
        <v>3.624</v>
      </c>
      <c r="P40" s="35">
        <v>3.621</v>
      </c>
      <c r="Q40" s="36">
        <f t="shared" si="14"/>
        <v>-0.000828500414250239</v>
      </c>
      <c r="R40" s="35">
        <v>0.696</v>
      </c>
      <c r="S40" s="35">
        <v>0.697</v>
      </c>
      <c r="T40" s="39">
        <f t="shared" si="15"/>
        <v>0.00143472022955524</v>
      </c>
    </row>
    <row r="41" s="20" customFormat="1" ht="14.1" customHeight="1" spans="2:20">
      <c r="B41" s="31">
        <v>23</v>
      </c>
      <c r="C41" s="35">
        <v>104.8</v>
      </c>
      <c r="D41" s="35">
        <v>104.8</v>
      </c>
      <c r="E41" s="36">
        <f t="shared" si="12"/>
        <v>0</v>
      </c>
      <c r="F41" s="35">
        <v>70.6</v>
      </c>
      <c r="G41" s="35">
        <v>53.5</v>
      </c>
      <c r="H41" s="36" t="s">
        <v>19</v>
      </c>
      <c r="I41" s="35">
        <v>3.6</v>
      </c>
      <c r="J41" s="35">
        <v>1.1</v>
      </c>
      <c r="K41" s="39" t="s">
        <v>19</v>
      </c>
      <c r="L41" s="35">
        <v>2.935</v>
      </c>
      <c r="M41" s="35">
        <v>2.917</v>
      </c>
      <c r="N41" s="36">
        <f t="shared" si="13"/>
        <v>-0.00617072334590341</v>
      </c>
      <c r="O41" s="35">
        <v>3.55</v>
      </c>
      <c r="P41" s="35">
        <v>3.591</v>
      </c>
      <c r="Q41" s="36">
        <f t="shared" si="14"/>
        <v>0.0114174324700642</v>
      </c>
      <c r="R41" s="35">
        <v>0.696</v>
      </c>
      <c r="S41" s="35">
        <v>0.696</v>
      </c>
      <c r="T41" s="39">
        <f t="shared" si="15"/>
        <v>0</v>
      </c>
    </row>
    <row r="42" s="20" customFormat="1" ht="14.1" customHeight="1" spans="2:20">
      <c r="B42" s="31">
        <v>24</v>
      </c>
      <c r="C42" s="35">
        <v>104.9</v>
      </c>
      <c r="D42" s="35">
        <v>104.4</v>
      </c>
      <c r="E42" s="36">
        <f t="shared" si="12"/>
        <v>-0.00478927203065134</v>
      </c>
      <c r="F42" s="35">
        <v>63.2</v>
      </c>
      <c r="G42" s="35">
        <v>65.7</v>
      </c>
      <c r="H42" s="36" t="s">
        <v>19</v>
      </c>
      <c r="I42" s="35">
        <v>10.8</v>
      </c>
      <c r="J42" s="35">
        <v>1.2</v>
      </c>
      <c r="K42" s="39" t="s">
        <v>19</v>
      </c>
      <c r="L42" s="35">
        <v>2.883</v>
      </c>
      <c r="M42" s="35">
        <v>2.98</v>
      </c>
      <c r="N42" s="36">
        <f t="shared" si="13"/>
        <v>0.0325503355704698</v>
      </c>
      <c r="O42" s="35">
        <v>3.569</v>
      </c>
      <c r="P42" s="35">
        <v>3.568</v>
      </c>
      <c r="Q42" s="36">
        <f t="shared" si="14"/>
        <v>-0.000280269058295933</v>
      </c>
      <c r="R42" s="35">
        <v>0.695</v>
      </c>
      <c r="S42" s="35">
        <v>0.697</v>
      </c>
      <c r="T42" s="39">
        <f t="shared" si="15"/>
        <v>0.00286944045911048</v>
      </c>
    </row>
    <row r="43" s="20" customFormat="1" ht="14.1" customHeight="1" spans="2:20">
      <c r="B43" s="31">
        <v>25</v>
      </c>
      <c r="C43" s="35">
        <v>105.1</v>
      </c>
      <c r="D43" s="35">
        <v>104.9</v>
      </c>
      <c r="E43" s="36">
        <f t="shared" si="12"/>
        <v>-0.00190657769304088</v>
      </c>
      <c r="F43" s="35">
        <v>60.5</v>
      </c>
      <c r="G43" s="35">
        <v>59.4</v>
      </c>
      <c r="H43" s="36" t="s">
        <v>19</v>
      </c>
      <c r="I43" s="35">
        <v>2.7</v>
      </c>
      <c r="J43" s="35">
        <v>12.6</v>
      </c>
      <c r="K43" s="39" t="s">
        <v>19</v>
      </c>
      <c r="L43" s="35">
        <v>2.958</v>
      </c>
      <c r="M43" s="35">
        <v>2.938</v>
      </c>
      <c r="N43" s="36">
        <f t="shared" si="13"/>
        <v>-0.00680735194009531</v>
      </c>
      <c r="O43" s="35">
        <v>3.577</v>
      </c>
      <c r="P43" s="35">
        <v>3.574</v>
      </c>
      <c r="Q43" s="36">
        <f t="shared" si="14"/>
        <v>-0.000839395635142729</v>
      </c>
      <c r="R43" s="35">
        <v>0.697</v>
      </c>
      <c r="S43" s="35">
        <v>0.697</v>
      </c>
      <c r="T43" s="39">
        <f t="shared" si="15"/>
        <v>0</v>
      </c>
    </row>
    <row r="44" s="20" customFormat="1" ht="14.1" customHeight="1" spans="2:20">
      <c r="B44" s="31">
        <v>26</v>
      </c>
      <c r="C44" s="35">
        <v>104</v>
      </c>
      <c r="D44" s="35">
        <v>104.4</v>
      </c>
      <c r="E44" s="36">
        <f t="shared" si="12"/>
        <v>0.00383141762452113</v>
      </c>
      <c r="F44" s="35">
        <v>76.4</v>
      </c>
      <c r="G44" s="35">
        <v>61</v>
      </c>
      <c r="H44" s="36" t="s">
        <v>19</v>
      </c>
      <c r="I44" s="35">
        <v>0.8</v>
      </c>
      <c r="J44" s="35">
        <v>3.6</v>
      </c>
      <c r="K44" s="39" t="s">
        <v>19</v>
      </c>
      <c r="L44" s="35">
        <v>2.95</v>
      </c>
      <c r="M44" s="35">
        <v>2.989</v>
      </c>
      <c r="N44" s="36">
        <f t="shared" si="13"/>
        <v>0.0130478420876546</v>
      </c>
      <c r="O44" s="35">
        <v>3.562</v>
      </c>
      <c r="P44" s="35">
        <v>3.579</v>
      </c>
      <c r="Q44" s="36">
        <f t="shared" si="14"/>
        <v>0.00474993014808615</v>
      </c>
      <c r="R44" s="35">
        <v>0.697</v>
      </c>
      <c r="S44" s="35">
        <v>0.698</v>
      </c>
      <c r="T44" s="39">
        <f t="shared" si="15"/>
        <v>0.00143266475644699</v>
      </c>
    </row>
    <row r="45" s="20" customFormat="1" ht="14.1" customHeight="1" spans="2:20">
      <c r="B45" s="31">
        <v>27</v>
      </c>
      <c r="C45" s="35">
        <v>104.5</v>
      </c>
      <c r="D45" s="35">
        <v>104.3</v>
      </c>
      <c r="E45" s="36">
        <f t="shared" si="12"/>
        <v>-0.00191754554170664</v>
      </c>
      <c r="F45" s="35">
        <v>57.9</v>
      </c>
      <c r="G45" s="35">
        <v>72.8</v>
      </c>
      <c r="H45" s="36" t="s">
        <v>19</v>
      </c>
      <c r="I45" s="35">
        <v>2.1</v>
      </c>
      <c r="J45" s="35">
        <v>1</v>
      </c>
      <c r="K45" s="39" t="s">
        <v>19</v>
      </c>
      <c r="L45" s="35">
        <v>2.967</v>
      </c>
      <c r="M45" s="35">
        <v>2.983</v>
      </c>
      <c r="N45" s="36">
        <f t="shared" si="13"/>
        <v>0.00536372779081462</v>
      </c>
      <c r="O45" s="35">
        <v>3.58</v>
      </c>
      <c r="P45" s="35">
        <v>3.649</v>
      </c>
      <c r="Q45" s="36">
        <f t="shared" si="14"/>
        <v>0.0189092902164977</v>
      </c>
      <c r="R45" s="35">
        <v>0.697</v>
      </c>
      <c r="S45" s="35">
        <v>0.699</v>
      </c>
      <c r="T45" s="39">
        <f t="shared" si="15"/>
        <v>0.00286123032904149</v>
      </c>
    </row>
    <row r="46" s="20" customFormat="1" ht="14.1" customHeight="1" spans="2:20">
      <c r="B46" s="31">
        <v>28</v>
      </c>
      <c r="C46" s="35">
        <v>104.7</v>
      </c>
      <c r="D46" s="35">
        <v>104</v>
      </c>
      <c r="E46" s="36">
        <f t="shared" si="12"/>
        <v>-0.00673076923076926</v>
      </c>
      <c r="F46" s="35">
        <v>61.9</v>
      </c>
      <c r="G46" s="35">
        <v>69</v>
      </c>
      <c r="H46" s="36" t="s">
        <v>19</v>
      </c>
      <c r="I46" s="35">
        <v>6</v>
      </c>
      <c r="J46" s="35">
        <v>2</v>
      </c>
      <c r="K46" s="39" t="s">
        <v>19</v>
      </c>
      <c r="L46" s="35">
        <v>2.964</v>
      </c>
      <c r="M46" s="35">
        <v>2.99</v>
      </c>
      <c r="N46" s="36">
        <f t="shared" si="13"/>
        <v>0.00869565217391313</v>
      </c>
      <c r="O46" s="35">
        <v>3.556</v>
      </c>
      <c r="P46" s="35">
        <v>3.611</v>
      </c>
      <c r="Q46" s="36">
        <f t="shared" si="14"/>
        <v>0.0152312378842426</v>
      </c>
      <c r="R46" s="35">
        <v>0.697</v>
      </c>
      <c r="S46" s="35">
        <v>0.698</v>
      </c>
      <c r="T46" s="39">
        <f t="shared" si="15"/>
        <v>0.00143266475644699</v>
      </c>
    </row>
    <row r="47" s="20" customFormat="1" ht="14.1" customHeight="1" spans="2:20">
      <c r="B47" s="31">
        <v>29</v>
      </c>
      <c r="C47" s="35">
        <v>104.2</v>
      </c>
      <c r="D47" s="35">
        <v>104.6</v>
      </c>
      <c r="E47" s="36">
        <f t="shared" si="12"/>
        <v>0.0038240917782026</v>
      </c>
      <c r="F47" s="35">
        <v>71.1</v>
      </c>
      <c r="G47" s="35">
        <v>62.8</v>
      </c>
      <c r="H47" s="36" t="s">
        <v>19</v>
      </c>
      <c r="I47" s="35">
        <v>2</v>
      </c>
      <c r="J47" s="35">
        <v>1.7</v>
      </c>
      <c r="K47" s="39" t="s">
        <v>19</v>
      </c>
      <c r="L47" s="35">
        <v>2.9</v>
      </c>
      <c r="M47" s="35">
        <v>2.878</v>
      </c>
      <c r="N47" s="36">
        <f t="shared" si="13"/>
        <v>-0.00764419735927721</v>
      </c>
      <c r="O47" s="35">
        <v>3.585</v>
      </c>
      <c r="P47" s="35">
        <v>3.597</v>
      </c>
      <c r="Q47" s="36">
        <f t="shared" si="14"/>
        <v>0.00333611342785655</v>
      </c>
      <c r="R47" s="35">
        <v>0.696</v>
      </c>
      <c r="S47" s="35">
        <v>0.697</v>
      </c>
      <c r="T47" s="39">
        <f t="shared" si="15"/>
        <v>0.00143472022955524</v>
      </c>
    </row>
    <row r="48" s="20" customFormat="1" ht="14.1" customHeight="1" spans="2:20">
      <c r="B48" s="31">
        <v>30</v>
      </c>
      <c r="C48" s="35">
        <v>104.2</v>
      </c>
      <c r="D48" s="35">
        <v>104.9</v>
      </c>
      <c r="E48" s="36">
        <f t="shared" si="12"/>
        <v>0.0066730219256435</v>
      </c>
      <c r="F48" s="35">
        <v>73.2</v>
      </c>
      <c r="G48" s="35">
        <v>55.5</v>
      </c>
      <c r="H48" s="36" t="s">
        <v>19</v>
      </c>
      <c r="I48" s="35">
        <v>10.4</v>
      </c>
      <c r="J48" s="35">
        <v>6.8</v>
      </c>
      <c r="K48" s="39" t="s">
        <v>19</v>
      </c>
      <c r="L48" s="35">
        <v>2.851</v>
      </c>
      <c r="M48" s="35">
        <v>2.933</v>
      </c>
      <c r="N48" s="36">
        <f t="shared" si="13"/>
        <v>0.0279577224684623</v>
      </c>
      <c r="O48" s="35">
        <v>3.602</v>
      </c>
      <c r="P48" s="35">
        <v>3.575</v>
      </c>
      <c r="Q48" s="36">
        <f t="shared" si="14"/>
        <v>-0.00755244755244747</v>
      </c>
      <c r="R48" s="35">
        <v>0.695</v>
      </c>
      <c r="S48" s="35">
        <v>0.696</v>
      </c>
      <c r="T48" s="39">
        <f t="shared" si="15"/>
        <v>0.0014367816091954</v>
      </c>
    </row>
    <row r="49" s="20" customFormat="1" ht="14.1" customHeight="1" spans="2:20">
      <c r="B49" s="31">
        <v>31</v>
      </c>
      <c r="C49" s="35">
        <v>104.8</v>
      </c>
      <c r="D49" s="35">
        <v>103.3</v>
      </c>
      <c r="E49" s="36">
        <f t="shared" si="12"/>
        <v>-0.0145208131655373</v>
      </c>
      <c r="F49" s="35">
        <v>60.2</v>
      </c>
      <c r="G49" s="35">
        <v>87.5</v>
      </c>
      <c r="H49" s="36" t="s">
        <v>19</v>
      </c>
      <c r="I49" s="35">
        <v>7.7</v>
      </c>
      <c r="J49" s="35">
        <v>1.6</v>
      </c>
      <c r="K49" s="39" t="s">
        <v>19</v>
      </c>
      <c r="L49" s="35">
        <v>2.894</v>
      </c>
      <c r="M49" s="35">
        <v>2.956</v>
      </c>
      <c r="N49" s="36">
        <f t="shared" si="13"/>
        <v>0.0209742895805142</v>
      </c>
      <c r="O49" s="35">
        <v>3.643</v>
      </c>
      <c r="P49" s="35">
        <v>3.629</v>
      </c>
      <c r="Q49" s="36">
        <f t="shared" si="14"/>
        <v>-0.00385781206944056</v>
      </c>
      <c r="R49" s="35">
        <v>0.696</v>
      </c>
      <c r="S49" s="35">
        <v>0.7</v>
      </c>
      <c r="T49" s="39">
        <f t="shared" si="15"/>
        <v>0.00571428571428572</v>
      </c>
    </row>
    <row r="50" s="20" customFormat="1" ht="14.1" customHeight="1" spans="2:20">
      <c r="B50" s="31">
        <v>32</v>
      </c>
      <c r="C50" s="35">
        <v>103.7</v>
      </c>
      <c r="D50" s="35">
        <v>104.3</v>
      </c>
      <c r="E50" s="36">
        <f t="shared" si="12"/>
        <v>0.00575263662511979</v>
      </c>
      <c r="F50" s="35">
        <v>84</v>
      </c>
      <c r="G50" s="35">
        <v>74.7</v>
      </c>
      <c r="H50" s="36" t="s">
        <v>19</v>
      </c>
      <c r="I50" s="35">
        <v>1.4</v>
      </c>
      <c r="J50" s="35">
        <v>0.9</v>
      </c>
      <c r="K50" s="39" t="s">
        <v>19</v>
      </c>
      <c r="L50" s="35">
        <v>2.952</v>
      </c>
      <c r="M50" s="35">
        <v>2.9</v>
      </c>
      <c r="N50" s="36">
        <f t="shared" si="13"/>
        <v>-0.0179310344827586</v>
      </c>
      <c r="O50" s="35">
        <v>3.69</v>
      </c>
      <c r="P50" s="35">
        <v>3.607</v>
      </c>
      <c r="Q50" s="36">
        <f t="shared" si="14"/>
        <v>-0.0230108123093983</v>
      </c>
      <c r="R50" s="35">
        <v>0.699</v>
      </c>
      <c r="S50" s="35">
        <v>0.695</v>
      </c>
      <c r="T50" s="39">
        <f t="shared" si="15"/>
        <v>-0.00575539568345324</v>
      </c>
    </row>
    <row r="51" s="20" customFormat="1" ht="14.1" customHeight="1" spans="2:20">
      <c r="B51" s="31">
        <v>33</v>
      </c>
      <c r="C51" s="35">
        <v>105.1</v>
      </c>
      <c r="D51" s="35">
        <v>104.8</v>
      </c>
      <c r="E51" s="36">
        <f t="shared" si="12"/>
        <v>-0.0028625954198473</v>
      </c>
      <c r="F51" s="35">
        <v>62.4</v>
      </c>
      <c r="G51" s="35">
        <v>70.7</v>
      </c>
      <c r="H51" s="36" t="s">
        <v>19</v>
      </c>
      <c r="I51" s="35">
        <v>9.3</v>
      </c>
      <c r="J51" s="35">
        <v>11</v>
      </c>
      <c r="K51" s="39" t="s">
        <v>19</v>
      </c>
      <c r="L51" s="35">
        <v>2.883</v>
      </c>
      <c r="M51" s="35">
        <v>2.924</v>
      </c>
      <c r="N51" s="36">
        <f t="shared" si="13"/>
        <v>0.0140218878248974</v>
      </c>
      <c r="O51" s="35">
        <v>3.616</v>
      </c>
      <c r="P51" s="35">
        <v>3.559</v>
      </c>
      <c r="Q51" s="36">
        <f t="shared" si="14"/>
        <v>-0.0160157347569542</v>
      </c>
      <c r="R51" s="35">
        <v>0.694</v>
      </c>
      <c r="S51" s="35">
        <v>0.697</v>
      </c>
      <c r="T51" s="39">
        <f t="shared" si="15"/>
        <v>0.00430416068866571</v>
      </c>
    </row>
    <row r="52" s="20" customFormat="1" ht="14.1" customHeight="1" spans="2:20">
      <c r="B52" s="31">
        <v>34</v>
      </c>
      <c r="C52" s="35">
        <v>104.4</v>
      </c>
      <c r="D52" s="35">
        <v>104.5</v>
      </c>
      <c r="E52" s="36">
        <f t="shared" si="12"/>
        <v>0.000956937799043008</v>
      </c>
      <c r="F52" s="35">
        <v>58.3</v>
      </c>
      <c r="G52" s="35">
        <v>69.7</v>
      </c>
      <c r="H52" s="36" t="s">
        <v>19</v>
      </c>
      <c r="I52" s="35">
        <v>4.4</v>
      </c>
      <c r="J52" s="35">
        <v>7.9</v>
      </c>
      <c r="K52" s="39" t="s">
        <v>19</v>
      </c>
      <c r="L52" s="35">
        <v>2.878</v>
      </c>
      <c r="M52" s="35">
        <v>2.917</v>
      </c>
      <c r="N52" s="36">
        <f t="shared" si="13"/>
        <v>0.0133699005827904</v>
      </c>
      <c r="O52" s="35">
        <v>3.608</v>
      </c>
      <c r="P52" s="35">
        <v>3.554</v>
      </c>
      <c r="Q52" s="36">
        <f t="shared" si="14"/>
        <v>-0.0151941474395049</v>
      </c>
      <c r="R52" s="35">
        <v>0.696</v>
      </c>
      <c r="S52" s="35">
        <v>0.697</v>
      </c>
      <c r="T52" s="39">
        <f t="shared" si="15"/>
        <v>0.00143472022955524</v>
      </c>
    </row>
    <row r="53" s="20" customFormat="1" ht="14.1" customHeight="1" spans="2:20">
      <c r="B53" s="31">
        <v>35</v>
      </c>
      <c r="C53" s="35">
        <v>104.5</v>
      </c>
      <c r="D53" s="35">
        <v>104.7</v>
      </c>
      <c r="E53" s="36">
        <f t="shared" si="12"/>
        <v>0.00191021967526268</v>
      </c>
      <c r="F53" s="35">
        <v>70.4</v>
      </c>
      <c r="G53" s="35">
        <v>57.8</v>
      </c>
      <c r="H53" s="36" t="s">
        <v>19</v>
      </c>
      <c r="I53" s="35">
        <v>0.8</v>
      </c>
      <c r="J53" s="35">
        <v>1.7</v>
      </c>
      <c r="K53" s="39" t="s">
        <v>19</v>
      </c>
      <c r="L53" s="35">
        <v>2.94</v>
      </c>
      <c r="M53" s="35">
        <v>2.846</v>
      </c>
      <c r="N53" s="36">
        <f t="shared" si="13"/>
        <v>-0.0330288123682361</v>
      </c>
      <c r="O53" s="35">
        <v>3.547</v>
      </c>
      <c r="P53" s="35">
        <v>3.577</v>
      </c>
      <c r="Q53" s="36">
        <f t="shared" si="14"/>
        <v>0.00838691641039972</v>
      </c>
      <c r="R53" s="35">
        <v>0.696</v>
      </c>
      <c r="S53" s="35">
        <v>0.696</v>
      </c>
      <c r="T53" s="39">
        <f t="shared" si="15"/>
        <v>0</v>
      </c>
    </row>
    <row r="54" s="20" customFormat="1" ht="14.1" customHeight="1" spans="2:20">
      <c r="B54" s="31">
        <v>36</v>
      </c>
      <c r="C54" s="35">
        <v>104.9</v>
      </c>
      <c r="D54" s="35">
        <v>104.3</v>
      </c>
      <c r="E54" s="36">
        <f t="shared" si="12"/>
        <v>-0.00575263662511993</v>
      </c>
      <c r="F54" s="35">
        <v>63.7</v>
      </c>
      <c r="G54" s="35">
        <v>69.3</v>
      </c>
      <c r="H54" s="36" t="s">
        <v>19</v>
      </c>
      <c r="I54" s="35">
        <v>0.3</v>
      </c>
      <c r="J54" s="35">
        <v>8.6</v>
      </c>
      <c r="K54" s="39" t="s">
        <v>19</v>
      </c>
      <c r="L54" s="35">
        <v>2.864</v>
      </c>
      <c r="M54" s="35">
        <v>2.899</v>
      </c>
      <c r="N54" s="36">
        <f t="shared" si="13"/>
        <v>0.012073128665057</v>
      </c>
      <c r="O54" s="35">
        <v>3.567</v>
      </c>
      <c r="P54" s="35">
        <v>3.628</v>
      </c>
      <c r="Q54" s="36">
        <f t="shared" si="14"/>
        <v>0.0168136714443219</v>
      </c>
      <c r="R54" s="35">
        <v>0.695</v>
      </c>
      <c r="S54" s="35">
        <v>0.697</v>
      </c>
      <c r="T54" s="39">
        <f t="shared" si="15"/>
        <v>0.00286944045911048</v>
      </c>
    </row>
    <row r="55" s="20" customFormat="1" ht="14.1" customHeight="1" spans="2:20">
      <c r="B55" s="31">
        <v>37</v>
      </c>
      <c r="C55" s="35">
        <v>104.3</v>
      </c>
      <c r="D55" s="35">
        <v>104.5</v>
      </c>
      <c r="E55" s="36">
        <f t="shared" si="12"/>
        <v>0.00191387559808615</v>
      </c>
      <c r="F55" s="35">
        <v>70.1</v>
      </c>
      <c r="G55" s="35">
        <v>62.1</v>
      </c>
      <c r="H55" s="36" t="s">
        <v>19</v>
      </c>
      <c r="I55" s="35">
        <v>0.6</v>
      </c>
      <c r="J55" s="35">
        <v>1.7</v>
      </c>
      <c r="K55" s="39" t="s">
        <v>19</v>
      </c>
      <c r="L55" s="35">
        <v>2.925</v>
      </c>
      <c r="M55" s="35">
        <v>2.896</v>
      </c>
      <c r="N55" s="36">
        <f t="shared" si="13"/>
        <v>-0.0100138121546961</v>
      </c>
      <c r="O55" s="35">
        <v>3.526</v>
      </c>
      <c r="P55" s="35">
        <v>3.547</v>
      </c>
      <c r="Q55" s="36">
        <f t="shared" si="14"/>
        <v>0.00592049619396683</v>
      </c>
      <c r="R55" s="35">
        <v>0.696</v>
      </c>
      <c r="S55" s="35">
        <v>0.697</v>
      </c>
      <c r="T55" s="39">
        <f t="shared" si="15"/>
        <v>0.00143472022955524</v>
      </c>
    </row>
    <row r="56" s="20" customFormat="1" ht="14.1" customHeight="1" spans="2:20">
      <c r="B56" s="31">
        <v>38</v>
      </c>
      <c r="C56" s="35">
        <v>104.8</v>
      </c>
      <c r="D56" s="35">
        <v>104.6</v>
      </c>
      <c r="E56" s="36">
        <f t="shared" si="12"/>
        <v>-0.00191204588910137</v>
      </c>
      <c r="F56" s="35">
        <v>63.3</v>
      </c>
      <c r="G56" s="35">
        <v>61.7</v>
      </c>
      <c r="H56" s="36" t="s">
        <v>19</v>
      </c>
      <c r="I56" s="35">
        <v>6.6</v>
      </c>
      <c r="J56" s="35">
        <v>9.2</v>
      </c>
      <c r="K56" s="39" t="s">
        <v>19</v>
      </c>
      <c r="L56" s="35">
        <v>2.935</v>
      </c>
      <c r="M56" s="35">
        <v>2.928</v>
      </c>
      <c r="N56" s="36">
        <f t="shared" si="13"/>
        <v>-0.0023907103825137</v>
      </c>
      <c r="O56" s="35">
        <v>3.569</v>
      </c>
      <c r="P56" s="35">
        <v>3.555</v>
      </c>
      <c r="Q56" s="36">
        <f t="shared" si="14"/>
        <v>-0.00393811533052033</v>
      </c>
      <c r="R56" s="35">
        <v>0.696</v>
      </c>
      <c r="S56" s="35">
        <v>0.697</v>
      </c>
      <c r="T56" s="39">
        <f t="shared" si="15"/>
        <v>0.00143472022955524</v>
      </c>
    </row>
    <row r="57" s="20" customFormat="1" ht="14.1" customHeight="1" spans="2:20">
      <c r="B57" s="31">
        <v>39</v>
      </c>
      <c r="C57" s="35">
        <v>105</v>
      </c>
      <c r="D57" s="35">
        <v>105</v>
      </c>
      <c r="E57" s="36">
        <f t="shared" si="12"/>
        <v>0</v>
      </c>
      <c r="F57" s="35">
        <v>49.2</v>
      </c>
      <c r="G57" s="35">
        <v>53.6</v>
      </c>
      <c r="H57" s="36" t="s">
        <v>19</v>
      </c>
      <c r="I57" s="35">
        <v>0.5</v>
      </c>
      <c r="J57" s="35">
        <v>2.5</v>
      </c>
      <c r="K57" s="39" t="s">
        <v>19</v>
      </c>
      <c r="L57" s="35">
        <v>2.993</v>
      </c>
      <c r="M57" s="35">
        <v>2.998</v>
      </c>
      <c r="N57" s="36">
        <f t="shared" si="13"/>
        <v>0.00166777851901279</v>
      </c>
      <c r="O57" s="35">
        <v>3.591</v>
      </c>
      <c r="P57" s="35">
        <v>3.595</v>
      </c>
      <c r="Q57" s="36">
        <f t="shared" si="14"/>
        <v>0.00111265646731572</v>
      </c>
      <c r="R57" s="35">
        <v>0.697</v>
      </c>
      <c r="S57" s="35">
        <v>0.697</v>
      </c>
      <c r="T57" s="39">
        <f t="shared" si="15"/>
        <v>0</v>
      </c>
    </row>
    <row r="58" s="20" customFormat="1" ht="14.1" customHeight="1" spans="2:20">
      <c r="B58" s="31">
        <v>40</v>
      </c>
      <c r="C58" s="35">
        <v>104.7</v>
      </c>
      <c r="D58" s="35">
        <v>104.8</v>
      </c>
      <c r="E58" s="36">
        <f t="shared" si="12"/>
        <v>0.000954198473282388</v>
      </c>
      <c r="F58" s="35">
        <v>54</v>
      </c>
      <c r="G58" s="35">
        <v>53.2</v>
      </c>
      <c r="H58" s="36" t="s">
        <v>19</v>
      </c>
      <c r="I58" s="35">
        <v>3.2</v>
      </c>
      <c r="J58" s="35">
        <v>2.6</v>
      </c>
      <c r="K58" s="39" t="s">
        <v>19</v>
      </c>
      <c r="L58" s="35">
        <v>2.909</v>
      </c>
      <c r="M58" s="35">
        <v>2.93</v>
      </c>
      <c r="N58" s="36">
        <f t="shared" si="13"/>
        <v>0.00716723549488067</v>
      </c>
      <c r="O58" s="35">
        <v>3.567</v>
      </c>
      <c r="P58" s="35">
        <v>3.561</v>
      </c>
      <c r="Q58" s="36">
        <f t="shared" si="14"/>
        <v>-0.00168491996630166</v>
      </c>
      <c r="R58" s="35">
        <v>0.697</v>
      </c>
      <c r="S58" s="35">
        <v>0.697</v>
      </c>
      <c r="T58" s="39">
        <f t="shared" si="15"/>
        <v>0</v>
      </c>
    </row>
    <row r="59" s="20" customFormat="1" ht="14.1" customHeight="1" spans="2:20">
      <c r="B59" s="31">
        <v>41</v>
      </c>
      <c r="C59" s="35">
        <v>104.3</v>
      </c>
      <c r="D59" s="35">
        <v>104.8</v>
      </c>
      <c r="E59" s="36">
        <f t="shared" si="12"/>
        <v>0.00477099236641221</v>
      </c>
      <c r="F59" s="35">
        <v>73</v>
      </c>
      <c r="G59" s="35">
        <v>54.9</v>
      </c>
      <c r="H59" s="36" t="s">
        <v>19</v>
      </c>
      <c r="I59" s="35">
        <v>4.7</v>
      </c>
      <c r="J59" s="35">
        <v>8</v>
      </c>
      <c r="K59" s="39" t="s">
        <v>19</v>
      </c>
      <c r="L59" s="35">
        <v>2.875</v>
      </c>
      <c r="M59" s="35">
        <v>2.896</v>
      </c>
      <c r="N59" s="36">
        <f t="shared" si="13"/>
        <v>0.00725138121546958</v>
      </c>
      <c r="O59" s="35">
        <v>3.603</v>
      </c>
      <c r="P59" s="35">
        <v>3.543</v>
      </c>
      <c r="Q59" s="36">
        <f t="shared" si="14"/>
        <v>-0.0169348010160881</v>
      </c>
      <c r="R59" s="35">
        <v>0.696</v>
      </c>
      <c r="S59" s="35">
        <v>0.696</v>
      </c>
      <c r="T59" s="39">
        <f t="shared" si="15"/>
        <v>0</v>
      </c>
    </row>
    <row r="60" s="20" customFormat="1" ht="14.1" customHeight="1" spans="2:20">
      <c r="B60" s="31">
        <v>42</v>
      </c>
      <c r="C60" s="35">
        <v>104.5</v>
      </c>
      <c r="D60" s="35">
        <v>104.6</v>
      </c>
      <c r="E60" s="36">
        <f t="shared" si="12"/>
        <v>0.000956022944550615</v>
      </c>
      <c r="F60" s="35">
        <v>66.4</v>
      </c>
      <c r="G60" s="35">
        <v>65.3</v>
      </c>
      <c r="H60" s="36" t="s">
        <v>19</v>
      </c>
      <c r="I60" s="35">
        <v>10.1</v>
      </c>
      <c r="J60" s="35">
        <v>0.9</v>
      </c>
      <c r="K60" s="39" t="s">
        <v>19</v>
      </c>
      <c r="L60" s="35">
        <v>2.873</v>
      </c>
      <c r="M60" s="35">
        <v>2.99</v>
      </c>
      <c r="N60" s="36">
        <f t="shared" si="13"/>
        <v>0.0391304347826087</v>
      </c>
      <c r="O60" s="35">
        <v>3.563</v>
      </c>
      <c r="P60" s="35">
        <v>3.566</v>
      </c>
      <c r="Q60" s="36">
        <f t="shared" si="14"/>
        <v>0.000841278743690317</v>
      </c>
      <c r="R60" s="35">
        <v>0.696</v>
      </c>
      <c r="S60" s="35">
        <v>0.698</v>
      </c>
      <c r="T60" s="39">
        <f t="shared" si="15"/>
        <v>0.00286532951289399</v>
      </c>
    </row>
    <row r="61" s="20" customFormat="1" ht="14.1" customHeight="1" spans="2:20">
      <c r="B61" s="31">
        <v>43</v>
      </c>
      <c r="C61" s="35">
        <v>104.4</v>
      </c>
      <c r="D61" s="35">
        <v>104.9</v>
      </c>
      <c r="E61" s="36">
        <f t="shared" si="12"/>
        <v>0.00476644423260248</v>
      </c>
      <c r="F61" s="35">
        <v>73.1</v>
      </c>
      <c r="G61" s="35">
        <v>55.1</v>
      </c>
      <c r="H61" s="36" t="s">
        <v>19</v>
      </c>
      <c r="I61" s="35">
        <v>0.1</v>
      </c>
      <c r="J61" s="35">
        <v>0.1</v>
      </c>
      <c r="K61" s="39" t="s">
        <v>19</v>
      </c>
      <c r="L61" s="35">
        <v>2.879</v>
      </c>
      <c r="M61" s="35">
        <v>2.893</v>
      </c>
      <c r="N61" s="36">
        <f t="shared" si="13"/>
        <v>0.00483926719668157</v>
      </c>
      <c r="O61" s="35">
        <v>3.565</v>
      </c>
      <c r="P61" s="35">
        <v>3.607</v>
      </c>
      <c r="Q61" s="36">
        <f t="shared" si="14"/>
        <v>0.0116440255059607</v>
      </c>
      <c r="R61" s="35">
        <v>0.695</v>
      </c>
      <c r="S61" s="35">
        <v>0.696</v>
      </c>
      <c r="T61" s="39">
        <f t="shared" si="15"/>
        <v>0.0014367816091954</v>
      </c>
    </row>
    <row r="62" s="20" customFormat="1" ht="14.1" customHeight="1" spans="2:20">
      <c r="B62" s="31">
        <v>44</v>
      </c>
      <c r="C62" s="35">
        <v>104.5</v>
      </c>
      <c r="D62" s="35">
        <v>103.7</v>
      </c>
      <c r="E62" s="36">
        <f t="shared" si="12"/>
        <v>-0.00771456123432977</v>
      </c>
      <c r="F62" s="35">
        <v>67.3</v>
      </c>
      <c r="G62" s="35">
        <v>81.2</v>
      </c>
      <c r="H62" s="36" t="s">
        <v>19</v>
      </c>
      <c r="I62" s="35">
        <v>0.3</v>
      </c>
      <c r="J62" s="35">
        <v>1.8</v>
      </c>
      <c r="K62" s="39" t="s">
        <v>19</v>
      </c>
      <c r="L62" s="35">
        <v>2.948</v>
      </c>
      <c r="M62" s="35">
        <v>2.954</v>
      </c>
      <c r="N62" s="36">
        <f t="shared" si="13"/>
        <v>0.00203114421123907</v>
      </c>
      <c r="O62" s="35">
        <v>3.559</v>
      </c>
      <c r="P62" s="35">
        <v>3.636</v>
      </c>
      <c r="Q62" s="36">
        <f t="shared" si="14"/>
        <v>0.0211771177117712</v>
      </c>
      <c r="R62" s="35">
        <v>0.697</v>
      </c>
      <c r="S62" s="35">
        <v>0.7</v>
      </c>
      <c r="T62" s="39">
        <f t="shared" si="15"/>
        <v>0.00428571428571429</v>
      </c>
    </row>
    <row r="63" s="20" customFormat="1" ht="14.1" customHeight="1" spans="2:20">
      <c r="B63" s="31">
        <v>45</v>
      </c>
      <c r="C63" s="35">
        <v>105.1</v>
      </c>
      <c r="D63" s="35">
        <v>104.6</v>
      </c>
      <c r="E63" s="36">
        <f t="shared" si="12"/>
        <v>-0.00478011472275335</v>
      </c>
      <c r="F63" s="35">
        <v>55</v>
      </c>
      <c r="G63" s="35">
        <v>61.1</v>
      </c>
      <c r="H63" s="36" t="s">
        <v>19</v>
      </c>
      <c r="I63" s="35">
        <v>2.5</v>
      </c>
      <c r="J63" s="35">
        <v>0.3</v>
      </c>
      <c r="K63" s="39" t="s">
        <v>19</v>
      </c>
      <c r="L63" s="35">
        <v>2.916</v>
      </c>
      <c r="M63" s="35">
        <v>2.895</v>
      </c>
      <c r="N63" s="36">
        <f t="shared" si="13"/>
        <v>-0.00725388601036266</v>
      </c>
      <c r="O63" s="35">
        <v>3.576</v>
      </c>
      <c r="P63" s="35">
        <v>3.617</v>
      </c>
      <c r="Q63" s="36">
        <f t="shared" si="14"/>
        <v>0.01133536079624</v>
      </c>
      <c r="R63" s="35">
        <v>0.696</v>
      </c>
      <c r="S63" s="35">
        <v>0.696</v>
      </c>
      <c r="T63" s="39">
        <f t="shared" si="15"/>
        <v>0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85" zoomScaleNormal="85" topLeftCell="A8" workbookViewId="0">
      <selection activeCell="C19" sqref="C19:T63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114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111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38" t="s">
        <v>115</v>
      </c>
      <c r="G7" s="38"/>
      <c r="H7" s="38"/>
      <c r="I7" s="38"/>
      <c r="J7" s="38"/>
      <c r="K7" s="38"/>
      <c r="N7" s="23" t="s">
        <v>72</v>
      </c>
      <c r="O7" s="23"/>
      <c r="P7" s="38" t="s">
        <v>113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98</v>
      </c>
      <c r="J13" s="32"/>
      <c r="K13" s="32"/>
      <c r="L13" s="32" t="s">
        <v>99</v>
      </c>
      <c r="M13" s="32"/>
      <c r="N13" s="32"/>
      <c r="O13" s="32" t="s">
        <v>100</v>
      </c>
      <c r="P13" s="32" t="s">
        <v>94</v>
      </c>
      <c r="Q13" s="32" t="s">
        <v>94</v>
      </c>
      <c r="R13" s="32" t="s">
        <v>101</v>
      </c>
      <c r="S13" s="32" t="s">
        <v>94</v>
      </c>
      <c r="T13" s="32" t="s">
        <v>94</v>
      </c>
    </row>
    <row r="14" ht="14.1" customHeight="1" spans="2:20">
      <c r="B14" s="31" t="s">
        <v>102</v>
      </c>
      <c r="C14" s="34">
        <f t="shared" ref="C14:G14" si="0">MIN(C44:C63)</f>
        <v>103.9</v>
      </c>
      <c r="D14" s="34">
        <f t="shared" si="0"/>
        <v>103.9</v>
      </c>
      <c r="E14" s="34" t="s">
        <v>19</v>
      </c>
      <c r="F14" s="34">
        <f t="shared" si="0"/>
        <v>48.7</v>
      </c>
      <c r="G14" s="34">
        <f t="shared" si="0"/>
        <v>39.1</v>
      </c>
      <c r="H14" s="34" t="s">
        <v>19</v>
      </c>
      <c r="I14" s="34">
        <f t="shared" ref="I14:M14" si="1">MIN(I44:I63)</f>
        <v>0.3</v>
      </c>
      <c r="J14" s="34">
        <f t="shared" si="1"/>
        <v>0</v>
      </c>
      <c r="K14" s="34" t="s">
        <v>19</v>
      </c>
      <c r="L14" s="34">
        <f t="shared" si="1"/>
        <v>2.865</v>
      </c>
      <c r="M14" s="34">
        <f t="shared" si="1"/>
        <v>2.871</v>
      </c>
      <c r="N14" s="34" t="s">
        <v>19</v>
      </c>
      <c r="O14" s="34">
        <f t="shared" ref="O14:S14" si="2">MIN(O44:O63)</f>
        <v>3.518</v>
      </c>
      <c r="P14" s="34">
        <f t="shared" si="2"/>
        <v>3.521</v>
      </c>
      <c r="Q14" s="34" t="s">
        <v>19</v>
      </c>
      <c r="R14" s="34">
        <f t="shared" si="2"/>
        <v>0.695</v>
      </c>
      <c r="S14" s="34">
        <f t="shared" si="2"/>
        <v>0.694</v>
      </c>
      <c r="T14" s="34" t="s">
        <v>19</v>
      </c>
    </row>
    <row r="15" ht="14.1" customHeight="1" spans="2:20">
      <c r="B15" s="31" t="s">
        <v>103</v>
      </c>
      <c r="C15" s="34">
        <f t="shared" ref="C15:G15" si="3">MAX(C44:C63)</f>
        <v>105.2</v>
      </c>
      <c r="D15" s="34">
        <f t="shared" si="3"/>
        <v>105.1</v>
      </c>
      <c r="E15" s="34" t="s">
        <v>19</v>
      </c>
      <c r="F15" s="34">
        <f t="shared" si="3"/>
        <v>81.2</v>
      </c>
      <c r="G15" s="34">
        <f t="shared" si="3"/>
        <v>85.5</v>
      </c>
      <c r="H15" s="34" t="s">
        <v>19</v>
      </c>
      <c r="I15" s="34">
        <f t="shared" ref="I15:M15" si="4">MAX(I44:I63)</f>
        <v>8.3</v>
      </c>
      <c r="J15" s="34">
        <f t="shared" si="4"/>
        <v>5.9</v>
      </c>
      <c r="K15" s="34" t="s">
        <v>19</v>
      </c>
      <c r="L15" s="34">
        <f t="shared" si="4"/>
        <v>2.996</v>
      </c>
      <c r="M15" s="34">
        <f t="shared" si="4"/>
        <v>2.994</v>
      </c>
      <c r="N15" s="34" t="s">
        <v>19</v>
      </c>
      <c r="O15" s="34">
        <f t="shared" ref="O15:S15" si="5">MAX(O44:O63)</f>
        <v>3.651</v>
      </c>
      <c r="P15" s="34">
        <f t="shared" si="5"/>
        <v>3.636</v>
      </c>
      <c r="Q15" s="34" t="s">
        <v>19</v>
      </c>
      <c r="R15" s="34">
        <f t="shared" si="5"/>
        <v>0.699</v>
      </c>
      <c r="S15" s="34">
        <f t="shared" si="5"/>
        <v>0.7</v>
      </c>
      <c r="T15" s="34" t="s">
        <v>19</v>
      </c>
    </row>
    <row r="16" ht="14.1" customHeight="1" spans="2:20">
      <c r="B16" s="31" t="s">
        <v>104</v>
      </c>
      <c r="C16" s="34">
        <f t="shared" ref="C16:G16" si="6">AVERAGE(C44:C63)</f>
        <v>104.68</v>
      </c>
      <c r="D16" s="34">
        <f t="shared" si="6"/>
        <v>104.665</v>
      </c>
      <c r="E16" s="34" t="s">
        <v>19</v>
      </c>
      <c r="F16" s="34">
        <f t="shared" si="6"/>
        <v>60.835</v>
      </c>
      <c r="G16" s="34">
        <f t="shared" si="6"/>
        <v>61.11</v>
      </c>
      <c r="H16" s="34" t="s">
        <v>19</v>
      </c>
      <c r="I16" s="34">
        <f t="shared" ref="I16:M16" si="7">AVERAGE(I44:I63)</f>
        <v>2.665</v>
      </c>
      <c r="J16" s="34">
        <f t="shared" si="7"/>
        <v>2.075</v>
      </c>
      <c r="K16" s="34" t="s">
        <v>19</v>
      </c>
      <c r="L16" s="34">
        <f t="shared" si="7"/>
        <v>2.9248</v>
      </c>
      <c r="M16" s="34">
        <f t="shared" si="7"/>
        <v>2.92005</v>
      </c>
      <c r="N16" s="34" t="s">
        <v>19</v>
      </c>
      <c r="O16" s="34">
        <f t="shared" ref="O16:S16" si="8">AVERAGE(O44:O63)</f>
        <v>3.58615</v>
      </c>
      <c r="P16" s="34">
        <f t="shared" si="8"/>
        <v>3.5818</v>
      </c>
      <c r="Q16" s="34" t="s">
        <v>19</v>
      </c>
      <c r="R16" s="34">
        <f t="shared" si="8"/>
        <v>0.69675</v>
      </c>
      <c r="S16" s="34">
        <f t="shared" si="8"/>
        <v>0.6967</v>
      </c>
      <c r="T16" s="34" t="s">
        <v>19</v>
      </c>
    </row>
    <row r="17" ht="14.1" customHeight="1" spans="2:20">
      <c r="B17" s="31" t="s">
        <v>105</v>
      </c>
      <c r="C17" s="34">
        <f t="shared" ref="C17:G17" si="9">STDEVP(C44:C63)</f>
        <v>0.354400902933388</v>
      </c>
      <c r="D17" s="34">
        <f t="shared" si="9"/>
        <v>0.377193584250845</v>
      </c>
      <c r="E17" s="34" t="s">
        <v>19</v>
      </c>
      <c r="F17" s="34">
        <f t="shared" si="9"/>
        <v>8.0341318759403</v>
      </c>
      <c r="G17" s="34">
        <f t="shared" si="9"/>
        <v>11.686312506518</v>
      </c>
      <c r="H17" s="34" t="s">
        <v>19</v>
      </c>
      <c r="I17" s="34">
        <f t="shared" ref="I17:M17" si="10">STDEVP(I44:I63)</f>
        <v>2.13079210623655</v>
      </c>
      <c r="J17" s="34">
        <f t="shared" si="10"/>
        <v>1.74724783588362</v>
      </c>
      <c r="K17" s="34" t="s">
        <v>19</v>
      </c>
      <c r="L17" s="34">
        <f t="shared" si="10"/>
        <v>0.0389032132348987</v>
      </c>
      <c r="M17" s="34">
        <f t="shared" si="10"/>
        <v>0.034351819456908</v>
      </c>
      <c r="N17" s="34" t="s">
        <v>19</v>
      </c>
      <c r="O17" s="34">
        <f t="shared" ref="O17:S17" si="11">STDEVP(O44:O63)</f>
        <v>0.0269170485009037</v>
      </c>
      <c r="P17" s="34">
        <f t="shared" si="11"/>
        <v>0.0239177758163254</v>
      </c>
      <c r="Q17" s="34" t="s">
        <v>19</v>
      </c>
      <c r="R17" s="34">
        <f t="shared" si="11"/>
        <v>0.00104283268073071</v>
      </c>
      <c r="S17" s="34">
        <f t="shared" si="11"/>
        <v>0.0014525839046334</v>
      </c>
      <c r="T17" s="34" t="s">
        <v>19</v>
      </c>
    </row>
    <row r="18" ht="14.1" customHeight="1" spans="2:20">
      <c r="B18" s="31" t="s">
        <v>106</v>
      </c>
      <c r="C18" s="34" t="s">
        <v>107</v>
      </c>
      <c r="D18" s="34" t="s">
        <v>108</v>
      </c>
      <c r="E18" s="34" t="s">
        <v>109</v>
      </c>
      <c r="F18" s="34" t="s">
        <v>107</v>
      </c>
      <c r="G18" s="34" t="s">
        <v>108</v>
      </c>
      <c r="H18" s="34" t="s">
        <v>109</v>
      </c>
      <c r="I18" s="34" t="s">
        <v>107</v>
      </c>
      <c r="J18" s="34" t="s">
        <v>108</v>
      </c>
      <c r="K18" s="34" t="s">
        <v>109</v>
      </c>
      <c r="L18" s="34" t="s">
        <v>107</v>
      </c>
      <c r="M18" s="34" t="s">
        <v>108</v>
      </c>
      <c r="N18" s="34" t="s">
        <v>109</v>
      </c>
      <c r="O18" s="34" t="s">
        <v>107</v>
      </c>
      <c r="P18" s="34" t="s">
        <v>108</v>
      </c>
      <c r="Q18" s="34" t="s">
        <v>109</v>
      </c>
      <c r="R18" s="34" t="s">
        <v>107</v>
      </c>
      <c r="S18" s="34" t="s">
        <v>108</v>
      </c>
      <c r="T18" s="34" t="s">
        <v>109</v>
      </c>
    </row>
    <row r="19" s="20" customFormat="1" ht="14.1" customHeight="1" spans="2:20">
      <c r="B19" s="31">
        <v>1</v>
      </c>
      <c r="C19" s="35">
        <v>105</v>
      </c>
      <c r="D19" s="35">
        <v>105.1</v>
      </c>
      <c r="E19" s="36">
        <f>(D19-C19)/D19</f>
        <v>0.000951474785918119</v>
      </c>
      <c r="F19" s="35">
        <v>55.3</v>
      </c>
      <c r="G19" s="35">
        <v>59</v>
      </c>
      <c r="H19" s="36" t="s">
        <v>19</v>
      </c>
      <c r="I19" s="35">
        <v>0.8</v>
      </c>
      <c r="J19" s="35">
        <v>5.4</v>
      </c>
      <c r="K19" s="39" t="s">
        <v>19</v>
      </c>
      <c r="L19" s="35">
        <v>2.925</v>
      </c>
      <c r="M19" s="35">
        <v>2.992</v>
      </c>
      <c r="N19" s="36">
        <f>(M19-L19)/M19</f>
        <v>0.0223930481283423</v>
      </c>
      <c r="O19" s="35">
        <v>3.596</v>
      </c>
      <c r="P19" s="35">
        <v>3.578</v>
      </c>
      <c r="Q19" s="36">
        <f>(P19-O19)/P19</f>
        <v>-0.00503074343208503</v>
      </c>
      <c r="R19" s="35">
        <v>0.696</v>
      </c>
      <c r="S19" s="35">
        <v>0.697</v>
      </c>
      <c r="T19" s="39">
        <f>(S19-R19)/S19</f>
        <v>0.00143472022955524</v>
      </c>
    </row>
    <row r="20" s="20" customFormat="1" ht="14.1" customHeight="1" spans="2:20">
      <c r="B20" s="31">
        <v>2</v>
      </c>
      <c r="C20" s="35">
        <v>104.7</v>
      </c>
      <c r="D20" s="35">
        <v>104.5</v>
      </c>
      <c r="E20" s="36">
        <f t="shared" ref="E20:E63" si="12">(D20-C20)/D20</f>
        <v>-0.00191387559808615</v>
      </c>
      <c r="F20" s="35">
        <v>63</v>
      </c>
      <c r="G20" s="35">
        <v>65.6</v>
      </c>
      <c r="H20" s="36" t="s">
        <v>19</v>
      </c>
      <c r="I20" s="35">
        <v>9.6</v>
      </c>
      <c r="J20" s="35">
        <v>0.9</v>
      </c>
      <c r="K20" s="39" t="s">
        <v>19</v>
      </c>
      <c r="L20" s="35">
        <v>2.86</v>
      </c>
      <c r="M20" s="35">
        <v>2.873</v>
      </c>
      <c r="N20" s="36">
        <f t="shared" ref="N20:N63" si="13">(M20-L20)/M20</f>
        <v>0.00452488687782817</v>
      </c>
      <c r="O20" s="35">
        <v>3.617</v>
      </c>
      <c r="P20" s="35">
        <v>3.604</v>
      </c>
      <c r="Q20" s="36">
        <f t="shared" ref="Q20:Q63" si="14">(P20-O20)/P20</f>
        <v>-0.00360710321864592</v>
      </c>
      <c r="R20" s="35">
        <v>0.695</v>
      </c>
      <c r="S20" s="35">
        <v>0.696</v>
      </c>
      <c r="T20" s="39">
        <f t="shared" ref="T20:T63" si="15">(S20-R20)/S20</f>
        <v>0.0014367816091954</v>
      </c>
    </row>
    <row r="21" s="20" customFormat="1" ht="14.1" customHeight="1" spans="2:20">
      <c r="B21" s="31">
        <v>3</v>
      </c>
      <c r="C21" s="35">
        <v>105</v>
      </c>
      <c r="D21" s="35">
        <v>105</v>
      </c>
      <c r="E21" s="36">
        <f t="shared" si="12"/>
        <v>0</v>
      </c>
      <c r="F21" s="35">
        <v>66.1</v>
      </c>
      <c r="G21" s="35">
        <v>56</v>
      </c>
      <c r="H21" s="36" t="s">
        <v>19</v>
      </c>
      <c r="I21" s="35">
        <v>5</v>
      </c>
      <c r="J21" s="35">
        <v>0.7</v>
      </c>
      <c r="K21" s="39" t="s">
        <v>19</v>
      </c>
      <c r="L21" s="35">
        <v>2.928</v>
      </c>
      <c r="M21" s="35">
        <v>2.909</v>
      </c>
      <c r="N21" s="36">
        <f t="shared" si="13"/>
        <v>-0.00653145410794092</v>
      </c>
      <c r="O21" s="35">
        <v>3.54</v>
      </c>
      <c r="P21" s="35">
        <v>3.549</v>
      </c>
      <c r="Q21" s="36">
        <f t="shared" si="14"/>
        <v>0.00253592561284866</v>
      </c>
      <c r="R21" s="35">
        <v>0.696</v>
      </c>
      <c r="S21" s="35">
        <v>0.697</v>
      </c>
      <c r="T21" s="39">
        <f t="shared" si="15"/>
        <v>0.00143472022955524</v>
      </c>
    </row>
    <row r="22" s="20" customFormat="1" ht="14.1" customHeight="1" spans="2:20">
      <c r="B22" s="31">
        <v>4</v>
      </c>
      <c r="C22" s="35">
        <v>105.1</v>
      </c>
      <c r="D22" s="35">
        <v>104.9</v>
      </c>
      <c r="E22" s="36">
        <f t="shared" si="12"/>
        <v>-0.00190657769304088</v>
      </c>
      <c r="F22" s="35">
        <v>52.5</v>
      </c>
      <c r="G22" s="35">
        <v>55.4</v>
      </c>
      <c r="H22" s="36" t="s">
        <v>19</v>
      </c>
      <c r="I22" s="35">
        <v>0.2</v>
      </c>
      <c r="J22" s="35">
        <v>1</v>
      </c>
      <c r="K22" s="39" t="s">
        <v>19</v>
      </c>
      <c r="L22" s="35">
        <v>2.975</v>
      </c>
      <c r="M22" s="35">
        <v>2.857</v>
      </c>
      <c r="N22" s="36">
        <f t="shared" si="13"/>
        <v>-0.0413020651032551</v>
      </c>
      <c r="O22" s="35">
        <v>3.58</v>
      </c>
      <c r="P22" s="35">
        <v>3.581</v>
      </c>
      <c r="Q22" s="36">
        <f t="shared" si="14"/>
        <v>0.000279251605696702</v>
      </c>
      <c r="R22" s="35">
        <v>0.697</v>
      </c>
      <c r="S22" s="35">
        <v>0.696</v>
      </c>
      <c r="T22" s="39">
        <f t="shared" si="15"/>
        <v>-0.0014367816091954</v>
      </c>
    </row>
    <row r="23" s="20" customFormat="1" ht="14.1" customHeight="1" spans="2:20">
      <c r="B23" s="31">
        <v>5</v>
      </c>
      <c r="C23" s="35">
        <v>104.8</v>
      </c>
      <c r="D23" s="35">
        <v>104.9</v>
      </c>
      <c r="E23" s="36">
        <f t="shared" si="12"/>
        <v>0.000953288846520577</v>
      </c>
      <c r="F23" s="35">
        <v>54.4</v>
      </c>
      <c r="G23" s="35">
        <v>51.9</v>
      </c>
      <c r="H23" s="36" t="s">
        <v>19</v>
      </c>
      <c r="I23" s="35">
        <v>0.8</v>
      </c>
      <c r="J23" s="35">
        <v>15.8</v>
      </c>
      <c r="K23" s="39" t="s">
        <v>19</v>
      </c>
      <c r="L23" s="35">
        <v>2.885</v>
      </c>
      <c r="M23" s="35">
        <v>2.944</v>
      </c>
      <c r="N23" s="36">
        <f t="shared" si="13"/>
        <v>0.0200407608695653</v>
      </c>
      <c r="O23" s="35">
        <v>3.521</v>
      </c>
      <c r="P23" s="35">
        <v>3.625</v>
      </c>
      <c r="Q23" s="36">
        <f t="shared" si="14"/>
        <v>0.0286896551724138</v>
      </c>
      <c r="R23" s="35">
        <v>0.696</v>
      </c>
      <c r="S23" s="35">
        <v>0.697</v>
      </c>
      <c r="T23" s="39">
        <f t="shared" si="15"/>
        <v>0.00143472022955524</v>
      </c>
    </row>
    <row r="24" s="20" customFormat="1" ht="14.1" customHeight="1" spans="2:20">
      <c r="B24" s="31">
        <v>6</v>
      </c>
      <c r="C24" s="35">
        <v>104.8</v>
      </c>
      <c r="D24" s="35">
        <v>104.4</v>
      </c>
      <c r="E24" s="36">
        <f t="shared" si="12"/>
        <v>-0.00383141762452099</v>
      </c>
      <c r="F24" s="35">
        <v>58.1</v>
      </c>
      <c r="G24" s="35">
        <v>61.8</v>
      </c>
      <c r="H24" s="36" t="s">
        <v>19</v>
      </c>
      <c r="I24" s="35">
        <v>0.7</v>
      </c>
      <c r="J24" s="35">
        <v>2.1</v>
      </c>
      <c r="K24" s="39" t="s">
        <v>19</v>
      </c>
      <c r="L24" s="35">
        <v>2.926</v>
      </c>
      <c r="M24" s="35">
        <v>2.911</v>
      </c>
      <c r="N24" s="36">
        <f t="shared" si="13"/>
        <v>-0.00515286843009279</v>
      </c>
      <c r="O24" s="35">
        <v>3.604</v>
      </c>
      <c r="P24" s="35">
        <v>3.517</v>
      </c>
      <c r="Q24" s="36">
        <f t="shared" si="14"/>
        <v>-0.0247369917543361</v>
      </c>
      <c r="R24" s="35">
        <v>0.696</v>
      </c>
      <c r="S24" s="35">
        <v>0.697</v>
      </c>
      <c r="T24" s="39">
        <f t="shared" si="15"/>
        <v>0.00143472022955524</v>
      </c>
    </row>
    <row r="25" s="20" customFormat="1" ht="14.1" customHeight="1" spans="2:20">
      <c r="B25" s="31">
        <v>7</v>
      </c>
      <c r="C25" s="35">
        <v>104.4</v>
      </c>
      <c r="D25" s="35">
        <v>104.6</v>
      </c>
      <c r="E25" s="36">
        <f t="shared" si="12"/>
        <v>0.00191204588910123</v>
      </c>
      <c r="F25" s="35">
        <v>63.9</v>
      </c>
      <c r="G25" s="35">
        <v>69.1</v>
      </c>
      <c r="H25" s="36" t="s">
        <v>19</v>
      </c>
      <c r="I25" s="35">
        <v>3.6</v>
      </c>
      <c r="J25" s="35">
        <v>5.6</v>
      </c>
      <c r="K25" s="39" t="s">
        <v>19</v>
      </c>
      <c r="L25" s="35">
        <v>2.965</v>
      </c>
      <c r="M25" s="35">
        <v>2.989</v>
      </c>
      <c r="N25" s="36">
        <f t="shared" si="13"/>
        <v>0.00802944128471061</v>
      </c>
      <c r="O25" s="35">
        <v>3.572</v>
      </c>
      <c r="P25" s="35">
        <v>3.575</v>
      </c>
      <c r="Q25" s="36">
        <f t="shared" si="14"/>
        <v>0.000839160839160871</v>
      </c>
      <c r="R25" s="35">
        <v>0.697</v>
      </c>
      <c r="S25" s="35">
        <v>0.696</v>
      </c>
      <c r="T25" s="39">
        <f t="shared" si="15"/>
        <v>-0.0014367816091954</v>
      </c>
    </row>
    <row r="26" s="20" customFormat="1" ht="14.1" customHeight="1" spans="2:20">
      <c r="B26" s="31">
        <v>8</v>
      </c>
      <c r="C26" s="35">
        <v>103.6</v>
      </c>
      <c r="D26" s="35">
        <v>105</v>
      </c>
      <c r="E26" s="36">
        <f t="shared" si="12"/>
        <v>0.0133333333333334</v>
      </c>
      <c r="F26" s="35">
        <v>84.4</v>
      </c>
      <c r="G26" s="35">
        <v>61.8</v>
      </c>
      <c r="H26" s="36" t="s">
        <v>19</v>
      </c>
      <c r="I26" s="35">
        <v>4.1</v>
      </c>
      <c r="J26" s="35">
        <v>1.9</v>
      </c>
      <c r="K26" s="39" t="s">
        <v>19</v>
      </c>
      <c r="L26" s="35">
        <v>2.95</v>
      </c>
      <c r="M26" s="35">
        <v>2.878</v>
      </c>
      <c r="N26" s="36">
        <f t="shared" si="13"/>
        <v>-0.0250173731758166</v>
      </c>
      <c r="O26" s="35">
        <v>3.697</v>
      </c>
      <c r="P26" s="35">
        <v>3.628</v>
      </c>
      <c r="Q26" s="36">
        <f t="shared" si="14"/>
        <v>-0.019018743109151</v>
      </c>
      <c r="R26" s="35">
        <v>0.699</v>
      </c>
      <c r="S26" s="35">
        <v>0.695</v>
      </c>
      <c r="T26" s="39">
        <f t="shared" si="15"/>
        <v>-0.00575539568345324</v>
      </c>
    </row>
    <row r="27" s="20" customFormat="1" ht="14.1" customHeight="1" spans="2:20">
      <c r="B27" s="31">
        <v>9</v>
      </c>
      <c r="C27" s="35">
        <v>104.3</v>
      </c>
      <c r="D27" s="35">
        <v>104.1</v>
      </c>
      <c r="E27" s="36">
        <f t="shared" si="12"/>
        <v>-0.00192122958693567</v>
      </c>
      <c r="F27" s="35">
        <v>68.6</v>
      </c>
      <c r="G27" s="35">
        <v>78.2</v>
      </c>
      <c r="H27" s="36" t="s">
        <v>19</v>
      </c>
      <c r="I27" s="35">
        <v>5.9</v>
      </c>
      <c r="J27" s="35">
        <v>3.2</v>
      </c>
      <c r="K27" s="39" t="s">
        <v>19</v>
      </c>
      <c r="L27" s="35">
        <v>2.939</v>
      </c>
      <c r="M27" s="35">
        <v>2.913</v>
      </c>
      <c r="N27" s="36">
        <f t="shared" si="13"/>
        <v>-0.00892550635084114</v>
      </c>
      <c r="O27" s="35">
        <v>3.521</v>
      </c>
      <c r="P27" s="35">
        <v>3.632</v>
      </c>
      <c r="Q27" s="36">
        <f t="shared" si="14"/>
        <v>0.0305616740088106</v>
      </c>
      <c r="R27" s="35">
        <v>0.697</v>
      </c>
      <c r="S27" s="35">
        <v>0.696</v>
      </c>
      <c r="T27" s="39">
        <f t="shared" si="15"/>
        <v>-0.0014367816091954</v>
      </c>
    </row>
    <row r="28" s="20" customFormat="1" ht="14.1" customHeight="1" spans="2:20">
      <c r="B28" s="31">
        <v>10</v>
      </c>
      <c r="C28" s="35">
        <v>104.8</v>
      </c>
      <c r="D28" s="35">
        <v>103.3</v>
      </c>
      <c r="E28" s="36">
        <f t="shared" si="12"/>
        <v>-0.0145208131655373</v>
      </c>
      <c r="F28" s="35">
        <v>53.8</v>
      </c>
      <c r="G28" s="35">
        <v>89.1</v>
      </c>
      <c r="H28" s="36" t="s">
        <v>19</v>
      </c>
      <c r="I28" s="35">
        <v>2.1</v>
      </c>
      <c r="J28" s="35">
        <v>7.5</v>
      </c>
      <c r="K28" s="39" t="s">
        <v>19</v>
      </c>
      <c r="L28" s="35">
        <v>2.928</v>
      </c>
      <c r="M28" s="35">
        <v>2.984</v>
      </c>
      <c r="N28" s="36">
        <f t="shared" si="13"/>
        <v>0.0187667560321716</v>
      </c>
      <c r="O28" s="35">
        <v>3.583</v>
      </c>
      <c r="P28" s="35">
        <v>3.669</v>
      </c>
      <c r="Q28" s="36">
        <f t="shared" si="14"/>
        <v>0.023439629326792</v>
      </c>
      <c r="R28" s="35">
        <v>0.697</v>
      </c>
      <c r="S28" s="35">
        <v>0.7</v>
      </c>
      <c r="T28" s="39">
        <f t="shared" si="15"/>
        <v>0.00428571428571429</v>
      </c>
    </row>
    <row r="29" s="20" customFormat="1" ht="14.1" customHeight="1" spans="2:20">
      <c r="B29" s="31">
        <v>11</v>
      </c>
      <c r="C29" s="35">
        <v>104.7</v>
      </c>
      <c r="D29" s="35">
        <v>104.7</v>
      </c>
      <c r="E29" s="36">
        <f t="shared" si="12"/>
        <v>0</v>
      </c>
      <c r="F29" s="35">
        <v>57.5</v>
      </c>
      <c r="G29" s="35">
        <v>61.3</v>
      </c>
      <c r="H29" s="36" t="s">
        <v>19</v>
      </c>
      <c r="I29" s="35">
        <v>8.5</v>
      </c>
      <c r="J29" s="35">
        <v>2.5</v>
      </c>
      <c r="K29" s="39" t="s">
        <v>19</v>
      </c>
      <c r="L29" s="35">
        <v>2.917</v>
      </c>
      <c r="M29" s="35">
        <v>2.856</v>
      </c>
      <c r="N29" s="36">
        <f t="shared" si="13"/>
        <v>-0.0213585434173669</v>
      </c>
      <c r="O29" s="35">
        <v>3.573</v>
      </c>
      <c r="P29" s="35">
        <v>3.588</v>
      </c>
      <c r="Q29" s="36">
        <f t="shared" si="14"/>
        <v>0.004180602006689</v>
      </c>
      <c r="R29" s="35">
        <v>0.697</v>
      </c>
      <c r="S29" s="35">
        <v>0.696</v>
      </c>
      <c r="T29" s="39">
        <f t="shared" si="15"/>
        <v>-0.0014367816091954</v>
      </c>
    </row>
    <row r="30" s="20" customFormat="1" ht="14.1" customHeight="1" spans="2:20">
      <c r="B30" s="31">
        <v>12</v>
      </c>
      <c r="C30" s="35">
        <v>104.9</v>
      </c>
      <c r="D30" s="35">
        <v>104.3</v>
      </c>
      <c r="E30" s="36">
        <f t="shared" si="12"/>
        <v>-0.00575263662511993</v>
      </c>
      <c r="F30" s="35">
        <v>60.6</v>
      </c>
      <c r="G30" s="35">
        <v>72.9</v>
      </c>
      <c r="H30" s="36" t="s">
        <v>19</v>
      </c>
      <c r="I30" s="35">
        <v>1.9</v>
      </c>
      <c r="J30" s="35">
        <v>5.6</v>
      </c>
      <c r="K30" s="39" t="s">
        <v>19</v>
      </c>
      <c r="L30" s="35">
        <v>2.881</v>
      </c>
      <c r="M30" s="35">
        <v>2.895</v>
      </c>
      <c r="N30" s="36">
        <f t="shared" si="13"/>
        <v>0.00483592400690854</v>
      </c>
      <c r="O30" s="35">
        <v>3.579</v>
      </c>
      <c r="P30" s="35">
        <v>3.613</v>
      </c>
      <c r="Q30" s="36">
        <f t="shared" si="14"/>
        <v>0.00941046221976192</v>
      </c>
      <c r="R30" s="35">
        <v>0.695</v>
      </c>
      <c r="S30" s="35">
        <v>0.695</v>
      </c>
      <c r="T30" s="39">
        <f t="shared" si="15"/>
        <v>0</v>
      </c>
    </row>
    <row r="31" s="20" customFormat="1" ht="14.1" customHeight="1" spans="2:20">
      <c r="B31" s="31">
        <v>13</v>
      </c>
      <c r="C31" s="35">
        <v>104.4</v>
      </c>
      <c r="D31" s="35">
        <v>104.8</v>
      </c>
      <c r="E31" s="36">
        <f t="shared" si="12"/>
        <v>0.00381679389312969</v>
      </c>
      <c r="F31" s="35">
        <v>67.7</v>
      </c>
      <c r="G31" s="35">
        <v>56.4</v>
      </c>
      <c r="H31" s="36" t="s">
        <v>19</v>
      </c>
      <c r="I31" s="35">
        <v>2.5</v>
      </c>
      <c r="J31" s="35">
        <v>0</v>
      </c>
      <c r="K31" s="39" t="s">
        <v>19</v>
      </c>
      <c r="L31" s="35">
        <v>2.948</v>
      </c>
      <c r="M31" s="35">
        <v>2.899</v>
      </c>
      <c r="N31" s="36">
        <f t="shared" si="13"/>
        <v>-0.0169023801310797</v>
      </c>
      <c r="O31" s="35">
        <v>3.565</v>
      </c>
      <c r="P31" s="35">
        <v>3.537</v>
      </c>
      <c r="Q31" s="36">
        <f t="shared" si="14"/>
        <v>-0.00791631325982472</v>
      </c>
      <c r="R31" s="35">
        <v>0.698</v>
      </c>
      <c r="S31" s="35">
        <v>0.696</v>
      </c>
      <c r="T31" s="39">
        <f t="shared" si="15"/>
        <v>-0.00287356321839081</v>
      </c>
    </row>
    <row r="32" s="20" customFormat="1" ht="14.1" customHeight="1" spans="2:20">
      <c r="B32" s="31">
        <v>14</v>
      </c>
      <c r="C32" s="35">
        <v>104.4</v>
      </c>
      <c r="D32" s="35">
        <v>104.3</v>
      </c>
      <c r="E32" s="36">
        <f t="shared" si="12"/>
        <v>-0.00095877277085339</v>
      </c>
      <c r="F32" s="35">
        <v>65.3</v>
      </c>
      <c r="G32" s="35">
        <v>69.2</v>
      </c>
      <c r="H32" s="36" t="s">
        <v>19</v>
      </c>
      <c r="I32" s="35">
        <v>0.8</v>
      </c>
      <c r="J32" s="35">
        <v>0.2</v>
      </c>
      <c r="K32" s="39" t="s">
        <v>19</v>
      </c>
      <c r="L32" s="35">
        <v>2.968</v>
      </c>
      <c r="M32" s="35">
        <v>2.895</v>
      </c>
      <c r="N32" s="36">
        <f t="shared" si="13"/>
        <v>-0.0252158894645941</v>
      </c>
      <c r="O32" s="35">
        <v>3.598</v>
      </c>
      <c r="P32" s="35">
        <v>3.612</v>
      </c>
      <c r="Q32" s="36">
        <f t="shared" si="14"/>
        <v>0.00387596899224813</v>
      </c>
      <c r="R32" s="35">
        <v>0.698</v>
      </c>
      <c r="S32" s="35">
        <v>0.695</v>
      </c>
      <c r="T32" s="39">
        <f t="shared" si="15"/>
        <v>-0.00431654676258993</v>
      </c>
    </row>
    <row r="33" s="20" customFormat="1" ht="14.1" customHeight="1" spans="2:20">
      <c r="B33" s="31">
        <v>15</v>
      </c>
      <c r="C33" s="35">
        <v>104.3</v>
      </c>
      <c r="D33" s="35">
        <v>105</v>
      </c>
      <c r="E33" s="36">
        <f t="shared" si="12"/>
        <v>0.00666666666666669</v>
      </c>
      <c r="F33" s="35">
        <v>71</v>
      </c>
      <c r="G33" s="35">
        <v>57.2</v>
      </c>
      <c r="H33" s="36" t="s">
        <v>19</v>
      </c>
      <c r="I33" s="35">
        <v>1.4</v>
      </c>
      <c r="J33" s="35">
        <v>9.8</v>
      </c>
      <c r="K33" s="39" t="s">
        <v>19</v>
      </c>
      <c r="L33" s="35">
        <v>2.859</v>
      </c>
      <c r="M33" s="35">
        <v>2.908</v>
      </c>
      <c r="N33" s="36">
        <f t="shared" si="13"/>
        <v>0.0168500687757909</v>
      </c>
      <c r="O33" s="35">
        <v>3.59</v>
      </c>
      <c r="P33" s="35">
        <v>3.586</v>
      </c>
      <c r="Q33" s="36">
        <f t="shared" si="14"/>
        <v>-0.00111544896820971</v>
      </c>
      <c r="R33" s="35">
        <v>0.695</v>
      </c>
      <c r="S33" s="35">
        <v>0.696</v>
      </c>
      <c r="T33" s="39">
        <f t="shared" si="15"/>
        <v>0.0014367816091954</v>
      </c>
    </row>
    <row r="34" s="20" customFormat="1" ht="14.1" customHeight="1" spans="2:20">
      <c r="B34" s="31">
        <v>16</v>
      </c>
      <c r="C34" s="35">
        <v>104</v>
      </c>
      <c r="D34" s="35">
        <v>104.3</v>
      </c>
      <c r="E34" s="36">
        <f t="shared" si="12"/>
        <v>0.0028763183125599</v>
      </c>
      <c r="F34" s="35">
        <v>73.9</v>
      </c>
      <c r="G34" s="35">
        <v>66.5</v>
      </c>
      <c r="H34" s="36" t="s">
        <v>19</v>
      </c>
      <c r="I34" s="35">
        <v>2.1</v>
      </c>
      <c r="J34" s="35">
        <v>2.8</v>
      </c>
      <c r="K34" s="39" t="s">
        <v>19</v>
      </c>
      <c r="L34" s="35">
        <v>2.994</v>
      </c>
      <c r="M34" s="35">
        <v>2.962</v>
      </c>
      <c r="N34" s="36">
        <f t="shared" si="13"/>
        <v>-0.0108035111411209</v>
      </c>
      <c r="O34" s="35">
        <v>3.582</v>
      </c>
      <c r="P34" s="35">
        <v>3.575</v>
      </c>
      <c r="Q34" s="36">
        <f t="shared" si="14"/>
        <v>-0.00195804195804187</v>
      </c>
      <c r="R34" s="35">
        <v>0.698</v>
      </c>
      <c r="S34" s="35">
        <v>0.697</v>
      </c>
      <c r="T34" s="39">
        <f t="shared" si="15"/>
        <v>-0.00143472022955524</v>
      </c>
    </row>
    <row r="35" s="20" customFormat="1" ht="14.1" customHeight="1" spans="2:20">
      <c r="B35" s="31">
        <v>17</v>
      </c>
      <c r="C35" s="35">
        <v>104.9</v>
      </c>
      <c r="D35" s="35">
        <v>104.9</v>
      </c>
      <c r="E35" s="36">
        <f t="shared" si="12"/>
        <v>0</v>
      </c>
      <c r="F35" s="35">
        <v>55.7</v>
      </c>
      <c r="G35" s="35">
        <v>58.8</v>
      </c>
      <c r="H35" s="36" t="s">
        <v>19</v>
      </c>
      <c r="I35" s="35">
        <v>0.6</v>
      </c>
      <c r="J35" s="35">
        <v>0.7</v>
      </c>
      <c r="K35" s="39" t="s">
        <v>19</v>
      </c>
      <c r="L35" s="35">
        <v>2.923</v>
      </c>
      <c r="M35" s="35">
        <v>2.909</v>
      </c>
      <c r="N35" s="36">
        <f t="shared" si="13"/>
        <v>-0.00481265039532494</v>
      </c>
      <c r="O35" s="35">
        <v>3.6</v>
      </c>
      <c r="P35" s="35">
        <v>3.583</v>
      </c>
      <c r="Q35" s="36">
        <f t="shared" si="14"/>
        <v>-0.00474462740720064</v>
      </c>
      <c r="R35" s="35">
        <v>0.697</v>
      </c>
      <c r="S35" s="35">
        <v>0.697</v>
      </c>
      <c r="T35" s="39">
        <f t="shared" si="15"/>
        <v>0</v>
      </c>
    </row>
    <row r="36" s="20" customFormat="1" ht="14.1" customHeight="1" spans="2:20">
      <c r="B36" s="31">
        <v>18</v>
      </c>
      <c r="C36" s="35">
        <v>103.9</v>
      </c>
      <c r="D36" s="35">
        <v>104.6</v>
      </c>
      <c r="E36" s="36">
        <f t="shared" si="12"/>
        <v>0.00669216061185458</v>
      </c>
      <c r="F36" s="35">
        <v>63</v>
      </c>
      <c r="G36" s="35">
        <v>59.5</v>
      </c>
      <c r="H36" s="36" t="s">
        <v>19</v>
      </c>
      <c r="I36" s="35">
        <v>5.8</v>
      </c>
      <c r="J36" s="35">
        <v>2.7</v>
      </c>
      <c r="K36" s="39" t="s">
        <v>19</v>
      </c>
      <c r="L36" s="35">
        <v>2.898</v>
      </c>
      <c r="M36" s="35">
        <v>2.874</v>
      </c>
      <c r="N36" s="36">
        <f t="shared" si="13"/>
        <v>-0.00835073068893529</v>
      </c>
      <c r="O36" s="35">
        <v>3.588</v>
      </c>
      <c r="P36" s="35">
        <v>3.621</v>
      </c>
      <c r="Q36" s="36">
        <f t="shared" si="14"/>
        <v>0.00911350455675226</v>
      </c>
      <c r="R36" s="35">
        <v>0.7</v>
      </c>
      <c r="S36" s="35">
        <v>0.696</v>
      </c>
      <c r="T36" s="39">
        <f t="shared" si="15"/>
        <v>-0.00574712643678161</v>
      </c>
    </row>
    <row r="37" s="20" customFormat="1" ht="14.1" customHeight="1" spans="2:20">
      <c r="B37" s="31">
        <v>19</v>
      </c>
      <c r="C37" s="35">
        <v>104.7</v>
      </c>
      <c r="D37" s="35">
        <v>104.8</v>
      </c>
      <c r="E37" s="36">
        <f t="shared" si="12"/>
        <v>0.000954198473282388</v>
      </c>
      <c r="F37" s="35">
        <v>53</v>
      </c>
      <c r="G37" s="35">
        <v>56.7</v>
      </c>
      <c r="H37" s="36" t="s">
        <v>19</v>
      </c>
      <c r="I37" s="35">
        <v>1.7</v>
      </c>
      <c r="J37" s="35">
        <v>2.6</v>
      </c>
      <c r="K37" s="39" t="s">
        <v>19</v>
      </c>
      <c r="L37" s="35">
        <v>2.882</v>
      </c>
      <c r="M37" s="35">
        <v>2.891</v>
      </c>
      <c r="N37" s="36">
        <f t="shared" si="13"/>
        <v>0.00311310965063988</v>
      </c>
      <c r="O37" s="35">
        <v>3.585</v>
      </c>
      <c r="P37" s="35">
        <v>3.59</v>
      </c>
      <c r="Q37" s="36">
        <f t="shared" si="14"/>
        <v>0.0013927576601671</v>
      </c>
      <c r="R37" s="35">
        <v>0.7</v>
      </c>
      <c r="S37" s="35">
        <v>0.695</v>
      </c>
      <c r="T37" s="39">
        <f t="shared" si="15"/>
        <v>-0.00719424460431655</v>
      </c>
    </row>
    <row r="38" s="20" customFormat="1" ht="14.1" customHeight="1" spans="2:20">
      <c r="B38" s="31">
        <v>20</v>
      </c>
      <c r="C38" s="35">
        <v>104.2</v>
      </c>
      <c r="D38" s="35">
        <v>104.8</v>
      </c>
      <c r="E38" s="36">
        <f t="shared" si="12"/>
        <v>0.0057251908396946</v>
      </c>
      <c r="F38" s="35">
        <v>66.2</v>
      </c>
      <c r="G38" s="35">
        <v>52.9</v>
      </c>
      <c r="H38" s="36" t="s">
        <v>19</v>
      </c>
      <c r="I38" s="35">
        <v>1</v>
      </c>
      <c r="J38" s="35">
        <v>0.1</v>
      </c>
      <c r="K38" s="39" t="s">
        <v>19</v>
      </c>
      <c r="L38" s="35">
        <v>2.958</v>
      </c>
      <c r="M38" s="35">
        <v>2.909</v>
      </c>
      <c r="N38" s="36">
        <f t="shared" si="13"/>
        <v>-0.0168442763836371</v>
      </c>
      <c r="O38" s="35">
        <v>3.584</v>
      </c>
      <c r="P38" s="35">
        <v>3.556</v>
      </c>
      <c r="Q38" s="36">
        <f t="shared" si="14"/>
        <v>-0.0078740157480315</v>
      </c>
      <c r="R38" s="35">
        <v>0.7</v>
      </c>
      <c r="S38" s="35">
        <v>0.696</v>
      </c>
      <c r="T38" s="39">
        <f t="shared" si="15"/>
        <v>-0.00574712643678161</v>
      </c>
    </row>
    <row r="39" s="20" customFormat="1" ht="14.1" customHeight="1" spans="2:20">
      <c r="B39" s="31">
        <v>21</v>
      </c>
      <c r="C39" s="35">
        <v>104.3</v>
      </c>
      <c r="D39" s="35">
        <v>104.7</v>
      </c>
      <c r="E39" s="36">
        <f t="shared" si="12"/>
        <v>0.00382043935052536</v>
      </c>
      <c r="F39" s="35">
        <v>76.1</v>
      </c>
      <c r="G39" s="35">
        <v>64.4</v>
      </c>
      <c r="H39" s="36" t="s">
        <v>19</v>
      </c>
      <c r="I39" s="35">
        <v>0.6</v>
      </c>
      <c r="J39" s="35">
        <v>2.7</v>
      </c>
      <c r="K39" s="39" t="s">
        <v>19</v>
      </c>
      <c r="L39" s="35">
        <v>2.888</v>
      </c>
      <c r="M39" s="35">
        <v>2.831</v>
      </c>
      <c r="N39" s="36">
        <f t="shared" si="13"/>
        <v>-0.0201342281879194</v>
      </c>
      <c r="O39" s="35">
        <v>3.534</v>
      </c>
      <c r="P39" s="35">
        <v>3.562</v>
      </c>
      <c r="Q39" s="36">
        <f t="shared" si="14"/>
        <v>0.00786075238629984</v>
      </c>
      <c r="R39" s="35">
        <v>0.698</v>
      </c>
      <c r="S39" s="35">
        <v>0.694</v>
      </c>
      <c r="T39" s="39">
        <f t="shared" si="15"/>
        <v>-0.00576368876080692</v>
      </c>
    </row>
    <row r="40" s="20" customFormat="1" ht="14.1" customHeight="1" spans="2:20">
      <c r="B40" s="31">
        <v>22</v>
      </c>
      <c r="C40" s="35">
        <v>103.9</v>
      </c>
      <c r="D40" s="35">
        <v>104.8</v>
      </c>
      <c r="E40" s="36">
        <f t="shared" si="12"/>
        <v>0.0085877862595419</v>
      </c>
      <c r="F40" s="35">
        <v>81.2</v>
      </c>
      <c r="G40" s="35">
        <v>56.4</v>
      </c>
      <c r="H40" s="36" t="s">
        <v>19</v>
      </c>
      <c r="I40" s="35">
        <v>5</v>
      </c>
      <c r="J40" s="35">
        <v>3</v>
      </c>
      <c r="K40" s="39" t="s">
        <v>19</v>
      </c>
      <c r="L40" s="35">
        <v>2.939</v>
      </c>
      <c r="M40" s="35">
        <v>2.846</v>
      </c>
      <c r="N40" s="36">
        <f t="shared" si="13"/>
        <v>-0.0326774420238932</v>
      </c>
      <c r="O40" s="35">
        <v>3.674</v>
      </c>
      <c r="P40" s="35">
        <v>3.563</v>
      </c>
      <c r="Q40" s="36">
        <f t="shared" si="14"/>
        <v>-0.0311535223126578</v>
      </c>
      <c r="R40" s="35">
        <v>0.697</v>
      </c>
      <c r="S40" s="35">
        <v>0.695</v>
      </c>
      <c r="T40" s="39">
        <f t="shared" si="15"/>
        <v>-0.00287769784172662</v>
      </c>
    </row>
    <row r="41" s="20" customFormat="1" ht="14.1" customHeight="1" spans="2:20">
      <c r="B41" s="31">
        <v>23</v>
      </c>
      <c r="C41" s="35">
        <v>103.9</v>
      </c>
      <c r="D41" s="35">
        <v>104.8</v>
      </c>
      <c r="E41" s="36">
        <f t="shared" si="12"/>
        <v>0.0085877862595419</v>
      </c>
      <c r="F41" s="35">
        <v>80.5</v>
      </c>
      <c r="G41" s="35">
        <v>63.3</v>
      </c>
      <c r="H41" s="36" t="s">
        <v>19</v>
      </c>
      <c r="I41" s="35">
        <v>9.6</v>
      </c>
      <c r="J41" s="35">
        <v>2.7</v>
      </c>
      <c r="K41" s="39" t="s">
        <v>19</v>
      </c>
      <c r="L41" s="35">
        <v>2.951</v>
      </c>
      <c r="M41" s="35">
        <v>2.894</v>
      </c>
      <c r="N41" s="36">
        <f t="shared" si="13"/>
        <v>-0.0196959225984796</v>
      </c>
      <c r="O41" s="35">
        <v>3.659</v>
      </c>
      <c r="P41" s="35">
        <v>3.624</v>
      </c>
      <c r="Q41" s="36">
        <f t="shared" si="14"/>
        <v>-0.00965783664459153</v>
      </c>
      <c r="R41" s="35">
        <v>0.698</v>
      </c>
      <c r="S41" s="35">
        <v>0.696</v>
      </c>
      <c r="T41" s="39">
        <f t="shared" si="15"/>
        <v>-0.00287356321839081</v>
      </c>
    </row>
    <row r="42" s="20" customFormat="1" ht="14.1" customHeight="1" spans="2:20">
      <c r="B42" s="31">
        <v>24</v>
      </c>
      <c r="C42" s="35">
        <v>104.7</v>
      </c>
      <c r="D42" s="35">
        <v>104.3</v>
      </c>
      <c r="E42" s="36">
        <f t="shared" si="12"/>
        <v>-0.00383509108341329</v>
      </c>
      <c r="F42" s="35">
        <v>54.5</v>
      </c>
      <c r="G42" s="35">
        <v>59.4</v>
      </c>
      <c r="H42" s="36" t="s">
        <v>19</v>
      </c>
      <c r="I42" s="35">
        <v>5.3</v>
      </c>
      <c r="J42" s="35">
        <v>4.3</v>
      </c>
      <c r="K42" s="39" t="s">
        <v>19</v>
      </c>
      <c r="L42" s="35">
        <v>2.916</v>
      </c>
      <c r="M42" s="35">
        <v>2.91</v>
      </c>
      <c r="N42" s="36">
        <f t="shared" si="13"/>
        <v>-0.00206185567010302</v>
      </c>
      <c r="O42" s="35">
        <v>3.595</v>
      </c>
      <c r="P42" s="35">
        <v>3.526</v>
      </c>
      <c r="Q42" s="36">
        <f t="shared" si="14"/>
        <v>-0.0195689166193989</v>
      </c>
      <c r="R42" s="35">
        <v>0.697</v>
      </c>
      <c r="S42" s="35">
        <v>0.696</v>
      </c>
      <c r="T42" s="39">
        <f t="shared" si="15"/>
        <v>-0.0014367816091954</v>
      </c>
    </row>
    <row r="43" s="20" customFormat="1" ht="14.1" customHeight="1" spans="2:20">
      <c r="B43" s="31">
        <v>25</v>
      </c>
      <c r="C43" s="35">
        <v>103.7</v>
      </c>
      <c r="D43" s="35">
        <v>104.9</v>
      </c>
      <c r="E43" s="36">
        <f t="shared" si="12"/>
        <v>0.011439466158246</v>
      </c>
      <c r="F43" s="35">
        <v>74.7</v>
      </c>
      <c r="G43" s="35">
        <v>53.1</v>
      </c>
      <c r="H43" s="36" t="s">
        <v>19</v>
      </c>
      <c r="I43" s="35">
        <v>1.4</v>
      </c>
      <c r="J43" s="35">
        <v>2.4</v>
      </c>
      <c r="K43" s="39" t="s">
        <v>19</v>
      </c>
      <c r="L43" s="35">
        <v>2.992</v>
      </c>
      <c r="M43" s="35">
        <v>2.881</v>
      </c>
      <c r="N43" s="36">
        <f t="shared" si="13"/>
        <v>-0.0385282887886151</v>
      </c>
      <c r="O43" s="35">
        <v>3.636</v>
      </c>
      <c r="P43" s="35">
        <v>3.56</v>
      </c>
      <c r="Q43" s="36">
        <f t="shared" si="14"/>
        <v>-0.0213483146067416</v>
      </c>
      <c r="R43" s="35">
        <v>0.7</v>
      </c>
      <c r="S43" s="35">
        <v>0.696</v>
      </c>
      <c r="T43" s="39">
        <f t="shared" si="15"/>
        <v>-0.00574712643678161</v>
      </c>
    </row>
    <row r="44" s="20" customFormat="1" ht="14.1" customHeight="1" spans="2:20">
      <c r="B44" s="31">
        <v>26</v>
      </c>
      <c r="C44" s="35">
        <v>104.5</v>
      </c>
      <c r="D44" s="35">
        <v>104.8</v>
      </c>
      <c r="E44" s="36">
        <f t="shared" si="12"/>
        <v>0.0028625954198473</v>
      </c>
      <c r="F44" s="35">
        <v>74.3</v>
      </c>
      <c r="G44" s="35">
        <v>57.6</v>
      </c>
      <c r="H44" s="36" t="s">
        <v>19</v>
      </c>
      <c r="I44" s="35">
        <v>0.7</v>
      </c>
      <c r="J44" s="35">
        <v>0.8</v>
      </c>
      <c r="K44" s="39" t="s">
        <v>19</v>
      </c>
      <c r="L44" s="35">
        <v>2.996</v>
      </c>
      <c r="M44" s="35">
        <v>2.926</v>
      </c>
      <c r="N44" s="36">
        <f t="shared" si="13"/>
        <v>-0.0239234449760765</v>
      </c>
      <c r="O44" s="35">
        <v>3.603</v>
      </c>
      <c r="P44" s="35">
        <v>3.598</v>
      </c>
      <c r="Q44" s="36">
        <f t="shared" si="14"/>
        <v>-0.00138966092273495</v>
      </c>
      <c r="R44" s="35">
        <v>0.699</v>
      </c>
      <c r="S44" s="35">
        <v>0.696</v>
      </c>
      <c r="T44" s="39">
        <f t="shared" si="15"/>
        <v>-0.00431034482758621</v>
      </c>
    </row>
    <row r="45" s="20" customFormat="1" ht="14.1" customHeight="1" spans="2:20">
      <c r="B45" s="31">
        <v>27</v>
      </c>
      <c r="C45" s="35">
        <v>104.4</v>
      </c>
      <c r="D45" s="35">
        <v>104.9</v>
      </c>
      <c r="E45" s="36">
        <f t="shared" si="12"/>
        <v>0.00476644423260248</v>
      </c>
      <c r="F45" s="35">
        <v>63.5</v>
      </c>
      <c r="G45" s="35">
        <v>57.7</v>
      </c>
      <c r="H45" s="36" t="s">
        <v>19</v>
      </c>
      <c r="I45" s="35">
        <v>1.4</v>
      </c>
      <c r="J45" s="35">
        <v>1.9</v>
      </c>
      <c r="K45" s="39" t="s">
        <v>19</v>
      </c>
      <c r="L45" s="35">
        <v>2.878</v>
      </c>
      <c r="M45" s="35">
        <v>2.904</v>
      </c>
      <c r="N45" s="36">
        <f t="shared" si="13"/>
        <v>0.00895316804407707</v>
      </c>
      <c r="O45" s="35">
        <v>3.588</v>
      </c>
      <c r="P45" s="35">
        <v>3.603</v>
      </c>
      <c r="Q45" s="36">
        <f t="shared" si="14"/>
        <v>0.00416319733555374</v>
      </c>
      <c r="R45" s="35">
        <v>0.696</v>
      </c>
      <c r="S45" s="35">
        <v>0.697</v>
      </c>
      <c r="T45" s="39">
        <f t="shared" si="15"/>
        <v>0.00143472022955524</v>
      </c>
    </row>
    <row r="46" s="20" customFormat="1" ht="14.1" customHeight="1" spans="2:20">
      <c r="B46" s="31">
        <v>28</v>
      </c>
      <c r="C46" s="35">
        <v>104.9</v>
      </c>
      <c r="D46" s="35">
        <v>105</v>
      </c>
      <c r="E46" s="36">
        <f t="shared" si="12"/>
        <v>0.000952380952380898</v>
      </c>
      <c r="F46" s="35">
        <v>55.9</v>
      </c>
      <c r="G46" s="35">
        <v>39.1</v>
      </c>
      <c r="H46" s="36" t="s">
        <v>19</v>
      </c>
      <c r="I46" s="35">
        <v>3.2</v>
      </c>
      <c r="J46" s="35">
        <v>2.1</v>
      </c>
      <c r="K46" s="39" t="s">
        <v>19</v>
      </c>
      <c r="L46" s="35">
        <v>2.922</v>
      </c>
      <c r="M46" s="35">
        <v>2.967</v>
      </c>
      <c r="N46" s="36">
        <f t="shared" si="13"/>
        <v>0.0151668351870576</v>
      </c>
      <c r="O46" s="35">
        <v>3.602</v>
      </c>
      <c r="P46" s="35">
        <v>3.575</v>
      </c>
      <c r="Q46" s="36">
        <f t="shared" si="14"/>
        <v>-0.00755244755244747</v>
      </c>
      <c r="R46" s="35">
        <v>0.697</v>
      </c>
      <c r="S46" s="35">
        <v>0.696</v>
      </c>
      <c r="T46" s="39">
        <f t="shared" si="15"/>
        <v>-0.0014367816091954</v>
      </c>
    </row>
    <row r="47" s="20" customFormat="1" ht="14.1" customHeight="1" spans="2:20">
      <c r="B47" s="31">
        <v>29</v>
      </c>
      <c r="C47" s="35">
        <v>104.8</v>
      </c>
      <c r="D47" s="35">
        <v>103.9</v>
      </c>
      <c r="E47" s="36">
        <f t="shared" si="12"/>
        <v>-0.0086621751684311</v>
      </c>
      <c r="F47" s="35">
        <v>66.8</v>
      </c>
      <c r="G47" s="35">
        <v>76</v>
      </c>
      <c r="H47" s="36" t="s">
        <v>19</v>
      </c>
      <c r="I47" s="35">
        <v>5</v>
      </c>
      <c r="J47" s="35">
        <v>3.3</v>
      </c>
      <c r="K47" s="39" t="s">
        <v>19</v>
      </c>
      <c r="L47" s="35">
        <v>2.877</v>
      </c>
      <c r="M47" s="35">
        <v>2.927</v>
      </c>
      <c r="N47" s="36">
        <f t="shared" si="13"/>
        <v>0.017082336863683</v>
      </c>
      <c r="O47" s="35">
        <v>3.585</v>
      </c>
      <c r="P47" s="35">
        <v>3.593</v>
      </c>
      <c r="Q47" s="36">
        <f t="shared" si="14"/>
        <v>0.00222655162816588</v>
      </c>
      <c r="R47" s="35">
        <v>0.695</v>
      </c>
      <c r="S47" s="35">
        <v>0.697</v>
      </c>
      <c r="T47" s="39">
        <f t="shared" si="15"/>
        <v>0.00286944045911048</v>
      </c>
    </row>
    <row r="48" s="20" customFormat="1" ht="14.1" customHeight="1" spans="2:20">
      <c r="B48" s="31">
        <v>30</v>
      </c>
      <c r="C48" s="35">
        <v>104.9</v>
      </c>
      <c r="D48" s="35">
        <v>104.8</v>
      </c>
      <c r="E48" s="36">
        <f t="shared" si="12"/>
        <v>-0.000954198473282524</v>
      </c>
      <c r="F48" s="35">
        <v>51.5</v>
      </c>
      <c r="G48" s="35">
        <v>52.8</v>
      </c>
      <c r="H48" s="36" t="s">
        <v>19</v>
      </c>
      <c r="I48" s="35">
        <v>6.4</v>
      </c>
      <c r="J48" s="35">
        <v>5.7</v>
      </c>
      <c r="K48" s="39" t="s">
        <v>19</v>
      </c>
      <c r="L48" s="35">
        <v>2.928</v>
      </c>
      <c r="M48" s="35">
        <v>2.928</v>
      </c>
      <c r="N48" s="36">
        <f t="shared" si="13"/>
        <v>0</v>
      </c>
      <c r="O48" s="35">
        <v>3.59</v>
      </c>
      <c r="P48" s="35">
        <v>3.59</v>
      </c>
      <c r="Q48" s="36">
        <f t="shared" si="14"/>
        <v>0</v>
      </c>
      <c r="R48" s="35">
        <v>0.696</v>
      </c>
      <c r="S48" s="35">
        <v>0.696</v>
      </c>
      <c r="T48" s="39">
        <f t="shared" si="15"/>
        <v>0</v>
      </c>
    </row>
    <row r="49" s="20" customFormat="1" ht="14.1" customHeight="1" spans="2:20">
      <c r="B49" s="31">
        <v>31</v>
      </c>
      <c r="C49" s="35">
        <v>104.8</v>
      </c>
      <c r="D49" s="35">
        <v>104</v>
      </c>
      <c r="E49" s="36">
        <f t="shared" si="12"/>
        <v>-0.00769230769230766</v>
      </c>
      <c r="F49" s="35">
        <v>54.6</v>
      </c>
      <c r="G49" s="35">
        <v>81.7</v>
      </c>
      <c r="H49" s="36" t="s">
        <v>19</v>
      </c>
      <c r="I49" s="35">
        <v>1.3</v>
      </c>
      <c r="J49" s="35">
        <v>1.8</v>
      </c>
      <c r="K49" s="39" t="s">
        <v>19</v>
      </c>
      <c r="L49" s="35">
        <v>2.921</v>
      </c>
      <c r="M49" s="35">
        <v>2.993</v>
      </c>
      <c r="N49" s="36">
        <f t="shared" si="13"/>
        <v>0.0240561309722686</v>
      </c>
      <c r="O49" s="35">
        <v>3.557</v>
      </c>
      <c r="P49" s="35">
        <v>3.563</v>
      </c>
      <c r="Q49" s="36">
        <f t="shared" si="14"/>
        <v>0.00168397417906265</v>
      </c>
      <c r="R49" s="35">
        <v>0.696</v>
      </c>
      <c r="S49" s="35">
        <v>0.7</v>
      </c>
      <c r="T49" s="39">
        <f t="shared" si="15"/>
        <v>0.00571428571428572</v>
      </c>
    </row>
    <row r="50" s="20" customFormat="1" ht="14.1" customHeight="1" spans="2:20">
      <c r="B50" s="31">
        <v>32</v>
      </c>
      <c r="C50" s="35">
        <v>104.7</v>
      </c>
      <c r="D50" s="35">
        <v>104.8</v>
      </c>
      <c r="E50" s="36">
        <f t="shared" si="12"/>
        <v>0.000954198473282388</v>
      </c>
      <c r="F50" s="35">
        <v>60</v>
      </c>
      <c r="G50" s="35">
        <v>55.9</v>
      </c>
      <c r="H50" s="36" t="s">
        <v>19</v>
      </c>
      <c r="I50" s="35">
        <v>4.3</v>
      </c>
      <c r="J50" s="35">
        <v>1.8</v>
      </c>
      <c r="K50" s="39" t="s">
        <v>19</v>
      </c>
      <c r="L50" s="35">
        <v>2.926</v>
      </c>
      <c r="M50" s="35">
        <v>2.89</v>
      </c>
      <c r="N50" s="36">
        <f t="shared" si="13"/>
        <v>-0.0124567474048443</v>
      </c>
      <c r="O50" s="35">
        <v>3.551</v>
      </c>
      <c r="P50" s="35">
        <v>3.564</v>
      </c>
      <c r="Q50" s="36">
        <f t="shared" si="14"/>
        <v>0.00364758698092029</v>
      </c>
      <c r="R50" s="35">
        <v>0.697</v>
      </c>
      <c r="S50" s="35">
        <v>0.697</v>
      </c>
      <c r="T50" s="39">
        <f t="shared" si="15"/>
        <v>0</v>
      </c>
    </row>
    <row r="51" s="20" customFormat="1" ht="14.1" customHeight="1" spans="2:20">
      <c r="B51" s="31">
        <v>33</v>
      </c>
      <c r="C51" s="35">
        <v>104.7</v>
      </c>
      <c r="D51" s="35">
        <v>104.8</v>
      </c>
      <c r="E51" s="36">
        <f t="shared" si="12"/>
        <v>0.000954198473282388</v>
      </c>
      <c r="F51" s="35">
        <v>56.4</v>
      </c>
      <c r="G51" s="35">
        <v>64.3</v>
      </c>
      <c r="H51" s="36" t="s">
        <v>19</v>
      </c>
      <c r="I51" s="35">
        <v>1.1</v>
      </c>
      <c r="J51" s="35">
        <v>0.2</v>
      </c>
      <c r="K51" s="39" t="s">
        <v>19</v>
      </c>
      <c r="L51" s="35">
        <v>2.908</v>
      </c>
      <c r="M51" s="35">
        <v>2.928</v>
      </c>
      <c r="N51" s="36">
        <f t="shared" si="13"/>
        <v>0.00683060109289618</v>
      </c>
      <c r="O51" s="35">
        <v>3.601</v>
      </c>
      <c r="P51" s="35">
        <v>3.554</v>
      </c>
      <c r="Q51" s="36">
        <f t="shared" si="14"/>
        <v>-0.0132245357343838</v>
      </c>
      <c r="R51" s="35">
        <v>0.695</v>
      </c>
      <c r="S51" s="35">
        <v>0.696</v>
      </c>
      <c r="T51" s="39">
        <f t="shared" si="15"/>
        <v>0.0014367816091954</v>
      </c>
    </row>
    <row r="52" s="20" customFormat="1" ht="14.1" customHeight="1" spans="2:20">
      <c r="B52" s="31">
        <v>34</v>
      </c>
      <c r="C52" s="35">
        <v>104.9</v>
      </c>
      <c r="D52" s="35">
        <v>104.8</v>
      </c>
      <c r="E52" s="36">
        <f t="shared" si="12"/>
        <v>-0.000954198473282524</v>
      </c>
      <c r="F52" s="35">
        <v>59</v>
      </c>
      <c r="G52" s="35">
        <v>53.7</v>
      </c>
      <c r="H52" s="36" t="s">
        <v>19</v>
      </c>
      <c r="I52" s="35">
        <v>0.3</v>
      </c>
      <c r="J52" s="35">
        <v>2</v>
      </c>
      <c r="K52" s="39" t="s">
        <v>19</v>
      </c>
      <c r="L52" s="35">
        <v>2.941</v>
      </c>
      <c r="M52" s="35">
        <v>2.879</v>
      </c>
      <c r="N52" s="36">
        <f t="shared" si="13"/>
        <v>-0.0215352552969781</v>
      </c>
      <c r="O52" s="35">
        <v>3.576</v>
      </c>
      <c r="P52" s="35">
        <v>3.592</v>
      </c>
      <c r="Q52" s="36">
        <f t="shared" si="14"/>
        <v>0.0044543429844098</v>
      </c>
      <c r="R52" s="35">
        <v>0.697</v>
      </c>
      <c r="S52" s="35">
        <v>0.695</v>
      </c>
      <c r="T52" s="39">
        <f t="shared" si="15"/>
        <v>-0.00287769784172662</v>
      </c>
    </row>
    <row r="53" s="20" customFormat="1" ht="14.1" customHeight="1" spans="2:20">
      <c r="B53" s="31">
        <v>35</v>
      </c>
      <c r="C53" s="35">
        <v>104</v>
      </c>
      <c r="D53" s="35">
        <v>104.4</v>
      </c>
      <c r="E53" s="36">
        <f t="shared" si="12"/>
        <v>0.00383141762452113</v>
      </c>
      <c r="F53" s="35">
        <v>73</v>
      </c>
      <c r="G53" s="35">
        <v>77.2</v>
      </c>
      <c r="H53" s="36" t="s">
        <v>19</v>
      </c>
      <c r="I53" s="35">
        <v>2.2</v>
      </c>
      <c r="J53" s="35">
        <v>1.4</v>
      </c>
      <c r="K53" s="39" t="s">
        <v>19</v>
      </c>
      <c r="L53" s="35">
        <v>2.896</v>
      </c>
      <c r="M53" s="35">
        <v>2.893</v>
      </c>
      <c r="N53" s="36">
        <f t="shared" si="13"/>
        <v>-0.00103698582786039</v>
      </c>
      <c r="O53" s="35">
        <v>3.601</v>
      </c>
      <c r="P53" s="35">
        <v>3.561</v>
      </c>
      <c r="Q53" s="36">
        <f t="shared" si="14"/>
        <v>-0.011232799775344</v>
      </c>
      <c r="R53" s="35">
        <v>0.697</v>
      </c>
      <c r="S53" s="35">
        <v>0.698</v>
      </c>
      <c r="T53" s="39">
        <f t="shared" si="15"/>
        <v>0.00143266475644699</v>
      </c>
    </row>
    <row r="54" s="20" customFormat="1" ht="14.1" customHeight="1" spans="2:20">
      <c r="B54" s="31">
        <v>36</v>
      </c>
      <c r="C54" s="35">
        <v>105</v>
      </c>
      <c r="D54" s="35">
        <v>104.9</v>
      </c>
      <c r="E54" s="36">
        <f t="shared" si="12"/>
        <v>-0.000953288846520441</v>
      </c>
      <c r="F54" s="35">
        <v>48.7</v>
      </c>
      <c r="G54" s="35">
        <v>60</v>
      </c>
      <c r="H54" s="36" t="s">
        <v>19</v>
      </c>
      <c r="I54" s="35">
        <v>3.2</v>
      </c>
      <c r="J54" s="35">
        <v>5.2</v>
      </c>
      <c r="K54" s="39" t="s">
        <v>19</v>
      </c>
      <c r="L54" s="35">
        <v>2.965</v>
      </c>
      <c r="M54" s="35">
        <v>2.902</v>
      </c>
      <c r="N54" s="36">
        <f t="shared" si="13"/>
        <v>-0.02170916609235</v>
      </c>
      <c r="O54" s="35">
        <v>3.607</v>
      </c>
      <c r="P54" s="35">
        <v>3.617</v>
      </c>
      <c r="Q54" s="36">
        <f t="shared" si="14"/>
        <v>0.00276472214542433</v>
      </c>
      <c r="R54" s="35">
        <v>0.697</v>
      </c>
      <c r="S54" s="35">
        <v>0.696</v>
      </c>
      <c r="T54" s="39">
        <f t="shared" si="15"/>
        <v>-0.0014367816091954</v>
      </c>
    </row>
    <row r="55" s="20" customFormat="1" ht="14.1" customHeight="1" spans="2:20">
      <c r="B55" s="31">
        <v>37</v>
      </c>
      <c r="C55" s="35">
        <v>104.9</v>
      </c>
      <c r="D55" s="35">
        <v>104.9</v>
      </c>
      <c r="E55" s="36">
        <f t="shared" si="12"/>
        <v>0</v>
      </c>
      <c r="F55" s="35">
        <v>53.2</v>
      </c>
      <c r="G55" s="35">
        <v>53.3</v>
      </c>
      <c r="H55" s="36" t="s">
        <v>19</v>
      </c>
      <c r="I55" s="35">
        <v>0.5</v>
      </c>
      <c r="J55" s="35">
        <v>5.9</v>
      </c>
      <c r="K55" s="39" t="s">
        <v>19</v>
      </c>
      <c r="L55" s="35">
        <v>2.865</v>
      </c>
      <c r="M55" s="35">
        <v>2.906</v>
      </c>
      <c r="N55" s="36">
        <f t="shared" si="13"/>
        <v>0.0141087405368203</v>
      </c>
      <c r="O55" s="35">
        <v>3.518</v>
      </c>
      <c r="P55" s="35">
        <v>3.569</v>
      </c>
      <c r="Q55" s="36">
        <f t="shared" si="14"/>
        <v>0.0142897170075652</v>
      </c>
      <c r="R55" s="35">
        <v>0.696</v>
      </c>
      <c r="S55" s="35">
        <v>0.696</v>
      </c>
      <c r="T55" s="39">
        <f t="shared" si="15"/>
        <v>0</v>
      </c>
    </row>
    <row r="56" s="20" customFormat="1" ht="14.1" customHeight="1" spans="2:20">
      <c r="B56" s="31">
        <v>38</v>
      </c>
      <c r="C56" s="35">
        <v>104.3</v>
      </c>
      <c r="D56" s="35">
        <v>104.6</v>
      </c>
      <c r="E56" s="36">
        <f t="shared" si="12"/>
        <v>0.00286806883365198</v>
      </c>
      <c r="F56" s="35">
        <v>62.8</v>
      </c>
      <c r="G56" s="35">
        <v>61.9</v>
      </c>
      <c r="H56" s="36" t="s">
        <v>19</v>
      </c>
      <c r="I56" s="35">
        <v>4.9</v>
      </c>
      <c r="J56" s="35">
        <v>1.5</v>
      </c>
      <c r="K56" s="39" t="s">
        <v>19</v>
      </c>
      <c r="L56" s="35">
        <v>2.95</v>
      </c>
      <c r="M56" s="35">
        <v>2.874</v>
      </c>
      <c r="N56" s="36">
        <f t="shared" si="13"/>
        <v>-0.0264439805149617</v>
      </c>
      <c r="O56" s="35">
        <v>3.606</v>
      </c>
      <c r="P56" s="35">
        <v>3.521</v>
      </c>
      <c r="Q56" s="36">
        <f t="shared" si="14"/>
        <v>-0.0241408690712866</v>
      </c>
      <c r="R56" s="35">
        <v>0.698</v>
      </c>
      <c r="S56" s="35">
        <v>0.695</v>
      </c>
      <c r="T56" s="39">
        <f t="shared" si="15"/>
        <v>-0.00431654676258993</v>
      </c>
    </row>
    <row r="57" s="20" customFormat="1" ht="14.1" customHeight="1" spans="2:20">
      <c r="B57" s="31">
        <v>39</v>
      </c>
      <c r="C57" s="35">
        <v>104.9</v>
      </c>
      <c r="D57" s="35">
        <v>104.9</v>
      </c>
      <c r="E57" s="36">
        <f t="shared" si="12"/>
        <v>0</v>
      </c>
      <c r="F57" s="35">
        <v>57.9</v>
      </c>
      <c r="G57" s="35">
        <v>53.9</v>
      </c>
      <c r="H57" s="36" t="s">
        <v>19</v>
      </c>
      <c r="I57" s="35">
        <v>8.3</v>
      </c>
      <c r="J57" s="35">
        <v>0</v>
      </c>
      <c r="K57" s="39" t="s">
        <v>19</v>
      </c>
      <c r="L57" s="35">
        <v>2.893</v>
      </c>
      <c r="M57" s="35">
        <v>2.915</v>
      </c>
      <c r="N57" s="36">
        <f t="shared" si="13"/>
        <v>0.00754716981132084</v>
      </c>
      <c r="O57" s="35">
        <v>3.589</v>
      </c>
      <c r="P57" s="35">
        <v>3.568</v>
      </c>
      <c r="Q57" s="36">
        <f t="shared" si="14"/>
        <v>-0.00588565022421522</v>
      </c>
      <c r="R57" s="35">
        <v>0.696</v>
      </c>
      <c r="S57" s="35">
        <v>0.697</v>
      </c>
      <c r="T57" s="39">
        <f t="shared" si="15"/>
        <v>0.00143472022955524</v>
      </c>
    </row>
    <row r="58" s="20" customFormat="1" ht="14.1" customHeight="1" spans="2:20">
      <c r="B58" s="31">
        <v>40</v>
      </c>
      <c r="C58" s="35">
        <v>104.7</v>
      </c>
      <c r="D58" s="35">
        <v>105</v>
      </c>
      <c r="E58" s="36">
        <f t="shared" si="12"/>
        <v>0.00285714285714283</v>
      </c>
      <c r="F58" s="35">
        <v>57.9</v>
      </c>
      <c r="G58" s="35">
        <v>55.9</v>
      </c>
      <c r="H58" s="36" t="s">
        <v>19</v>
      </c>
      <c r="I58" s="35">
        <v>1.5</v>
      </c>
      <c r="J58" s="35">
        <v>0.8</v>
      </c>
      <c r="K58" s="39" t="s">
        <v>19</v>
      </c>
      <c r="L58" s="35">
        <v>2.905</v>
      </c>
      <c r="M58" s="35">
        <v>2.932</v>
      </c>
      <c r="N58" s="36">
        <f t="shared" si="13"/>
        <v>0.00920873124147344</v>
      </c>
      <c r="O58" s="35">
        <v>3.556</v>
      </c>
      <c r="P58" s="35">
        <v>3.578</v>
      </c>
      <c r="Q58" s="36">
        <f t="shared" si="14"/>
        <v>0.00614868641699268</v>
      </c>
      <c r="R58" s="35">
        <v>0.697</v>
      </c>
      <c r="S58" s="35">
        <v>0.696</v>
      </c>
      <c r="T58" s="39">
        <f t="shared" si="15"/>
        <v>-0.0014367816091954</v>
      </c>
    </row>
    <row r="59" s="20" customFormat="1" ht="14.1" customHeight="1" spans="2:20">
      <c r="B59" s="31">
        <v>41</v>
      </c>
      <c r="C59" s="35">
        <v>105</v>
      </c>
      <c r="D59" s="35">
        <v>105.1</v>
      </c>
      <c r="E59" s="36">
        <f t="shared" si="12"/>
        <v>0.000951474785918119</v>
      </c>
      <c r="F59" s="35">
        <v>58.3</v>
      </c>
      <c r="G59" s="35">
        <v>49.2</v>
      </c>
      <c r="H59" s="36" t="s">
        <v>19</v>
      </c>
      <c r="I59" s="35">
        <v>1.3</v>
      </c>
      <c r="J59" s="35">
        <v>1.1</v>
      </c>
      <c r="K59" s="39" t="s">
        <v>19</v>
      </c>
      <c r="L59" s="35">
        <v>2.877</v>
      </c>
      <c r="M59" s="35">
        <v>2.994</v>
      </c>
      <c r="N59" s="36">
        <f t="shared" si="13"/>
        <v>0.0390781563126254</v>
      </c>
      <c r="O59" s="35">
        <v>3.598</v>
      </c>
      <c r="P59" s="35">
        <v>3.593</v>
      </c>
      <c r="Q59" s="36">
        <f t="shared" si="14"/>
        <v>-0.00139159476760364</v>
      </c>
      <c r="R59" s="35">
        <v>0.696</v>
      </c>
      <c r="S59" s="35">
        <v>0.698</v>
      </c>
      <c r="T59" s="39">
        <f t="shared" si="15"/>
        <v>0.00286532951289399</v>
      </c>
    </row>
    <row r="60" s="20" customFormat="1" ht="14.1" customHeight="1" spans="2:20">
      <c r="B60" s="31">
        <v>42</v>
      </c>
      <c r="C60" s="35">
        <v>104.1</v>
      </c>
      <c r="D60" s="35">
        <v>104.7</v>
      </c>
      <c r="E60" s="36">
        <f t="shared" si="12"/>
        <v>0.00573065902578805</v>
      </c>
      <c r="F60" s="35">
        <v>68.6</v>
      </c>
      <c r="G60" s="35">
        <v>51.3</v>
      </c>
      <c r="H60" s="36" t="s">
        <v>19</v>
      </c>
      <c r="I60" s="35">
        <v>0.6</v>
      </c>
      <c r="J60" s="35">
        <v>0.6</v>
      </c>
      <c r="K60" s="39" t="s">
        <v>19</v>
      </c>
      <c r="L60" s="35">
        <v>2.992</v>
      </c>
      <c r="M60" s="35">
        <v>2.943</v>
      </c>
      <c r="N60" s="36">
        <f t="shared" si="13"/>
        <v>-0.0166496772001359</v>
      </c>
      <c r="O60" s="35">
        <v>3.585</v>
      </c>
      <c r="P60" s="35">
        <v>3.588</v>
      </c>
      <c r="Q60" s="36">
        <f t="shared" si="14"/>
        <v>0.000836120401337824</v>
      </c>
      <c r="R60" s="35">
        <v>0.699</v>
      </c>
      <c r="S60" s="35">
        <v>0.697</v>
      </c>
      <c r="T60" s="39">
        <f t="shared" si="15"/>
        <v>-0.00286944045911048</v>
      </c>
    </row>
    <row r="61" s="20" customFormat="1" ht="14.1" customHeight="1" spans="2:20">
      <c r="B61" s="31">
        <v>43</v>
      </c>
      <c r="C61" s="35">
        <v>105</v>
      </c>
      <c r="D61" s="35">
        <v>104.1</v>
      </c>
      <c r="E61" s="36">
        <f t="shared" si="12"/>
        <v>-0.00864553314121043</v>
      </c>
      <c r="F61" s="35">
        <v>56.7</v>
      </c>
      <c r="G61" s="35">
        <v>74.6</v>
      </c>
      <c r="H61" s="36" t="s">
        <v>19</v>
      </c>
      <c r="I61" s="35">
        <v>1.1</v>
      </c>
      <c r="J61" s="35">
        <v>3.9</v>
      </c>
      <c r="K61" s="39" t="s">
        <v>19</v>
      </c>
      <c r="L61" s="35">
        <v>2.915</v>
      </c>
      <c r="M61" s="35">
        <v>2.871</v>
      </c>
      <c r="N61" s="36">
        <f t="shared" si="13"/>
        <v>-0.0153256704980843</v>
      </c>
      <c r="O61" s="35">
        <v>3.564</v>
      </c>
      <c r="P61" s="35">
        <v>3.592</v>
      </c>
      <c r="Q61" s="36">
        <f t="shared" si="14"/>
        <v>0.00779510022271716</v>
      </c>
      <c r="R61" s="35">
        <v>0.697</v>
      </c>
      <c r="S61" s="35">
        <v>0.697</v>
      </c>
      <c r="T61" s="39">
        <f t="shared" si="15"/>
        <v>0</v>
      </c>
    </row>
    <row r="62" s="20" customFormat="1" ht="14.1" customHeight="1" spans="2:20">
      <c r="B62" s="31">
        <v>44</v>
      </c>
      <c r="C62" s="35">
        <v>105.2</v>
      </c>
      <c r="D62" s="35">
        <v>103.9</v>
      </c>
      <c r="E62" s="36">
        <f t="shared" si="12"/>
        <v>-0.012512030798845</v>
      </c>
      <c r="F62" s="35">
        <v>56.4</v>
      </c>
      <c r="G62" s="35">
        <v>85.5</v>
      </c>
      <c r="H62" s="36" t="s">
        <v>19</v>
      </c>
      <c r="I62" s="35">
        <v>2.3</v>
      </c>
      <c r="J62" s="35">
        <v>0.8</v>
      </c>
      <c r="K62" s="39" t="s">
        <v>19</v>
      </c>
      <c r="L62" s="35">
        <v>2.993</v>
      </c>
      <c r="M62" s="35">
        <v>2.937</v>
      </c>
      <c r="N62" s="36">
        <f t="shared" si="13"/>
        <v>-0.0190670752468505</v>
      </c>
      <c r="O62" s="35">
        <v>3.595</v>
      </c>
      <c r="P62" s="35">
        <v>3.636</v>
      </c>
      <c r="Q62" s="36">
        <f t="shared" si="14"/>
        <v>0.0112761276127613</v>
      </c>
      <c r="R62" s="35">
        <v>0.697</v>
      </c>
      <c r="S62" s="35">
        <v>0.7</v>
      </c>
      <c r="T62" s="39">
        <f t="shared" si="15"/>
        <v>0.00428571428571429</v>
      </c>
    </row>
    <row r="63" s="20" customFormat="1" ht="14.1" customHeight="1" spans="2:20">
      <c r="B63" s="31">
        <v>45</v>
      </c>
      <c r="C63" s="35">
        <v>103.9</v>
      </c>
      <c r="D63" s="35">
        <v>105</v>
      </c>
      <c r="E63" s="36">
        <f t="shared" si="12"/>
        <v>0.0104761904761904</v>
      </c>
      <c r="F63" s="35">
        <v>81.2</v>
      </c>
      <c r="G63" s="35">
        <v>60.6</v>
      </c>
      <c r="H63" s="36" t="s">
        <v>19</v>
      </c>
      <c r="I63" s="35">
        <v>3.7</v>
      </c>
      <c r="J63" s="35">
        <v>0.7</v>
      </c>
      <c r="K63" s="39" t="s">
        <v>19</v>
      </c>
      <c r="L63" s="35">
        <v>2.948</v>
      </c>
      <c r="M63" s="35">
        <v>2.892</v>
      </c>
      <c r="N63" s="36">
        <f t="shared" si="13"/>
        <v>-0.0193637621023513</v>
      </c>
      <c r="O63" s="35">
        <v>3.651</v>
      </c>
      <c r="P63" s="35">
        <v>3.581</v>
      </c>
      <c r="Q63" s="36">
        <f t="shared" si="14"/>
        <v>-0.0195476123987712</v>
      </c>
      <c r="R63" s="35">
        <v>0.697</v>
      </c>
      <c r="S63" s="35">
        <v>0.694</v>
      </c>
      <c r="T63" s="39">
        <f t="shared" si="15"/>
        <v>-0.00432276657060519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63"/>
  <sheetViews>
    <sheetView showGridLines="0" zoomScale="85" zoomScaleNormal="85" topLeftCell="A8" workbookViewId="0">
      <selection activeCell="AB56" sqref="AB56"/>
    </sheetView>
  </sheetViews>
  <sheetFormatPr defaultColWidth="7" defaultRowHeight="12.75"/>
  <cols>
    <col min="1" max="1" width="1.125" style="21" customWidth="1"/>
    <col min="2" max="2" width="9.625" style="21" customWidth="1"/>
    <col min="3" max="20" width="5.625" style="21" customWidth="1"/>
    <col min="21" max="16384" width="7" style="21"/>
  </cols>
  <sheetData>
    <row r="1" ht="32.1" customHeight="1" spans="2:20">
      <c r="B1" s="22" t="s">
        <v>59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19" customFormat="1" ht="15.6" customHeight="1" spans="2:14"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ht="15.6" customHeight="1" spans="2:20">
      <c r="B3" s="24" t="s">
        <v>60</v>
      </c>
      <c r="C3" s="24"/>
      <c r="D3" s="25" t="s">
        <v>116</v>
      </c>
      <c r="E3" s="25"/>
      <c r="F3" s="25"/>
      <c r="G3" s="26"/>
      <c r="H3" s="26"/>
      <c r="I3" s="24" t="s">
        <v>62</v>
      </c>
      <c r="J3" s="24"/>
      <c r="K3" s="25" t="s">
        <v>63</v>
      </c>
      <c r="L3" s="25"/>
      <c r="M3" s="25"/>
      <c r="O3" s="37"/>
      <c r="P3" s="24" t="s">
        <v>64</v>
      </c>
      <c r="Q3" s="24"/>
      <c r="R3" s="40" t="s">
        <v>117</v>
      </c>
      <c r="S3" s="41"/>
      <c r="T3" s="41"/>
    </row>
    <row r="4" ht="6.6" customHeight="1" spans="2:20"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30"/>
      <c r="O4" s="30"/>
      <c r="P4" s="30"/>
      <c r="Q4" s="30"/>
      <c r="R4" s="30"/>
      <c r="S4" s="30"/>
      <c r="T4" s="30"/>
    </row>
    <row r="5" ht="15.6" customHeight="1" spans="2:14">
      <c r="B5" s="27" t="s">
        <v>66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="19" customFormat="1" ht="15.6" customHeight="1" spans="2:19">
      <c r="B6" s="23" t="s">
        <v>67</v>
      </c>
      <c r="C6" s="23"/>
      <c r="D6" s="23"/>
      <c r="E6" s="23"/>
      <c r="G6" s="28" t="s">
        <v>68</v>
      </c>
      <c r="H6" s="28"/>
      <c r="I6" s="28"/>
      <c r="J6" s="28"/>
      <c r="K6" s="28"/>
      <c r="N6" s="19" t="s">
        <v>69</v>
      </c>
      <c r="Q6" s="42"/>
      <c r="R6" s="42"/>
      <c r="S6" s="42"/>
    </row>
    <row r="7" s="19" customFormat="1" ht="15.6" customHeight="1" spans="2:20">
      <c r="B7" s="23" t="s">
        <v>70</v>
      </c>
      <c r="C7" s="23"/>
      <c r="D7" s="23"/>
      <c r="E7" s="23"/>
      <c r="F7" s="29" t="s">
        <v>118</v>
      </c>
      <c r="G7" s="29"/>
      <c r="H7" s="29"/>
      <c r="I7" s="29"/>
      <c r="J7" s="29"/>
      <c r="K7" s="29"/>
      <c r="N7" s="23" t="s">
        <v>72</v>
      </c>
      <c r="O7" s="23"/>
      <c r="P7" s="38" t="s">
        <v>119</v>
      </c>
      <c r="Q7" s="38"/>
      <c r="R7" s="38"/>
      <c r="S7" s="38"/>
      <c r="T7" s="38"/>
    </row>
    <row r="8" ht="6.6" customHeight="1" spans="2:20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</row>
    <row r="9" s="19" customFormat="1" ht="15.6" customHeight="1" spans="2:14">
      <c r="B9" s="27" t="s">
        <v>74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ht="14.1" customHeight="1" spans="2:20">
      <c r="B10" s="31" t="s">
        <v>75</v>
      </c>
      <c r="C10" s="31" t="s">
        <v>76</v>
      </c>
      <c r="D10" s="31"/>
      <c r="E10" s="31"/>
      <c r="F10" s="31" t="s">
        <v>77</v>
      </c>
      <c r="G10" s="31"/>
      <c r="H10" s="31"/>
      <c r="I10" s="31" t="s">
        <v>78</v>
      </c>
      <c r="J10" s="31"/>
      <c r="K10" s="31"/>
      <c r="L10" s="31" t="s">
        <v>79</v>
      </c>
      <c r="M10" s="31"/>
      <c r="N10" s="31"/>
      <c r="O10" s="31" t="s">
        <v>80</v>
      </c>
      <c r="P10" s="31"/>
      <c r="Q10" s="31"/>
      <c r="R10" s="31" t="s">
        <v>81</v>
      </c>
      <c r="S10" s="31"/>
      <c r="T10" s="31"/>
    </row>
    <row r="11" ht="14.1" customHeight="1" spans="2:20">
      <c r="B11" s="31" t="s">
        <v>82</v>
      </c>
      <c r="C11" s="31" t="s">
        <v>83</v>
      </c>
      <c r="D11" s="31"/>
      <c r="E11" s="31"/>
      <c r="F11" s="31" t="s">
        <v>84</v>
      </c>
      <c r="G11" s="31"/>
      <c r="H11" s="31"/>
      <c r="I11" s="31" t="s">
        <v>85</v>
      </c>
      <c r="J11" s="31"/>
      <c r="K11" s="31"/>
      <c r="L11" s="31" t="s">
        <v>86</v>
      </c>
      <c r="M11" s="31"/>
      <c r="N11" s="31"/>
      <c r="O11" s="31" t="s">
        <v>87</v>
      </c>
      <c r="P11" s="31"/>
      <c r="Q11" s="31"/>
      <c r="R11" s="31" t="s">
        <v>88</v>
      </c>
      <c r="S11" s="31"/>
      <c r="T11" s="31"/>
    </row>
    <row r="12" ht="14.1" customHeight="1" spans="2:20">
      <c r="B12" s="31" t="s">
        <v>89</v>
      </c>
      <c r="C12" s="32" t="s">
        <v>90</v>
      </c>
      <c r="D12" s="32"/>
      <c r="E12" s="32"/>
      <c r="F12" s="32" t="s">
        <v>19</v>
      </c>
      <c r="G12" s="32" t="s">
        <v>91</v>
      </c>
      <c r="H12" s="32" t="s">
        <v>91</v>
      </c>
      <c r="I12" s="32" t="s">
        <v>19</v>
      </c>
      <c r="J12" s="32" t="s">
        <v>91</v>
      </c>
      <c r="K12" s="32" t="s">
        <v>91</v>
      </c>
      <c r="L12" s="32" t="s">
        <v>92</v>
      </c>
      <c r="M12" s="32"/>
      <c r="N12" s="32"/>
      <c r="O12" s="32" t="s">
        <v>93</v>
      </c>
      <c r="P12" s="32" t="s">
        <v>94</v>
      </c>
      <c r="Q12" s="32" t="s">
        <v>94</v>
      </c>
      <c r="R12" s="32" t="s">
        <v>95</v>
      </c>
      <c r="S12" s="32" t="s">
        <v>91</v>
      </c>
      <c r="T12" s="32" t="s">
        <v>91</v>
      </c>
    </row>
    <row r="13" ht="14.1" customHeight="1" spans="2:20">
      <c r="B13" s="31" t="s">
        <v>96</v>
      </c>
      <c r="C13" s="32" t="s">
        <v>19</v>
      </c>
      <c r="D13" s="32"/>
      <c r="E13" s="32"/>
      <c r="F13" s="33" t="s">
        <v>97</v>
      </c>
      <c r="G13" s="32" t="s">
        <v>94</v>
      </c>
      <c r="H13" s="32" t="s">
        <v>94</v>
      </c>
      <c r="I13" s="32" t="s">
        <v>98</v>
      </c>
      <c r="J13" s="32"/>
      <c r="K13" s="32"/>
      <c r="L13" s="32" t="s">
        <v>99</v>
      </c>
      <c r="M13" s="32"/>
      <c r="N13" s="32"/>
      <c r="O13" s="32" t="s">
        <v>100</v>
      </c>
      <c r="P13" s="32" t="s">
        <v>94</v>
      </c>
      <c r="Q13" s="32" t="s">
        <v>94</v>
      </c>
      <c r="R13" s="32" t="s">
        <v>101</v>
      </c>
      <c r="S13" s="32" t="s">
        <v>94</v>
      </c>
      <c r="T13" s="32" t="s">
        <v>94</v>
      </c>
    </row>
    <row r="14" ht="14.1" customHeight="1" spans="2:20">
      <c r="B14" s="31" t="s">
        <v>102</v>
      </c>
      <c r="C14" s="34">
        <f t="shared" ref="C14:G14" si="0">MIN(C44:C63)</f>
        <v>103.9</v>
      </c>
      <c r="D14" s="34">
        <f t="shared" si="0"/>
        <v>103.1</v>
      </c>
      <c r="E14" s="34" t="s">
        <v>19</v>
      </c>
      <c r="F14" s="34">
        <f t="shared" si="0"/>
        <v>50.7</v>
      </c>
      <c r="G14" s="34">
        <f t="shared" si="0"/>
        <v>52.3</v>
      </c>
      <c r="H14" s="34" t="s">
        <v>19</v>
      </c>
      <c r="I14" s="34">
        <f t="shared" ref="I14:M14" si="1">MIN(I44:I63)</f>
        <v>0.2</v>
      </c>
      <c r="J14" s="34">
        <f t="shared" si="1"/>
        <v>0.1</v>
      </c>
      <c r="K14" s="34" t="s">
        <v>19</v>
      </c>
      <c r="L14" s="34">
        <f t="shared" si="1"/>
        <v>2.855</v>
      </c>
      <c r="M14" s="34">
        <f t="shared" si="1"/>
        <v>2.862</v>
      </c>
      <c r="N14" s="34" t="s">
        <v>19</v>
      </c>
      <c r="O14" s="34">
        <f t="shared" ref="O14:S14" si="2">MIN(O44:O63)</f>
        <v>3.537</v>
      </c>
      <c r="P14" s="34">
        <f t="shared" si="2"/>
        <v>3.531</v>
      </c>
      <c r="Q14" s="34" t="s">
        <v>19</v>
      </c>
      <c r="R14" s="34">
        <f t="shared" si="2"/>
        <v>0.695</v>
      </c>
      <c r="S14" s="34">
        <f t="shared" si="2"/>
        <v>0.695</v>
      </c>
      <c r="T14" s="34" t="s">
        <v>19</v>
      </c>
    </row>
    <row r="15" ht="14.1" customHeight="1" spans="2:20">
      <c r="B15" s="31" t="s">
        <v>103</v>
      </c>
      <c r="C15" s="34">
        <f t="shared" ref="C15:G15" si="3">MAX(C44:C63)</f>
        <v>105.3</v>
      </c>
      <c r="D15" s="34">
        <f t="shared" si="3"/>
        <v>105.1</v>
      </c>
      <c r="E15" s="34" t="s">
        <v>19</v>
      </c>
      <c r="F15" s="34">
        <f t="shared" si="3"/>
        <v>85.2</v>
      </c>
      <c r="G15" s="34">
        <f t="shared" si="3"/>
        <v>95.7</v>
      </c>
      <c r="H15" s="34" t="s">
        <v>19</v>
      </c>
      <c r="I15" s="34">
        <f t="shared" ref="I15:M15" si="4">MAX(I44:I63)</f>
        <v>23.6</v>
      </c>
      <c r="J15" s="34">
        <f t="shared" si="4"/>
        <v>11.1</v>
      </c>
      <c r="K15" s="34" t="s">
        <v>19</v>
      </c>
      <c r="L15" s="34">
        <f t="shared" si="4"/>
        <v>2.993</v>
      </c>
      <c r="M15" s="34">
        <f t="shared" si="4"/>
        <v>2.994</v>
      </c>
      <c r="N15" s="34" t="s">
        <v>19</v>
      </c>
      <c r="O15" s="34">
        <f t="shared" ref="O15:S15" si="5">MAX(O44:O63)</f>
        <v>3.657</v>
      </c>
      <c r="P15" s="34">
        <f t="shared" si="5"/>
        <v>3.724</v>
      </c>
      <c r="Q15" s="34" t="s">
        <v>19</v>
      </c>
      <c r="R15" s="34">
        <f t="shared" si="5"/>
        <v>0.698</v>
      </c>
      <c r="S15" s="34">
        <f t="shared" si="5"/>
        <v>0.702</v>
      </c>
      <c r="T15" s="34" t="s">
        <v>19</v>
      </c>
    </row>
    <row r="16" ht="14.1" customHeight="1" spans="2:20">
      <c r="B16" s="31" t="s">
        <v>104</v>
      </c>
      <c r="C16" s="34">
        <f t="shared" ref="C16:G16" si="6">AVERAGE(C44:C63)</f>
        <v>104.59</v>
      </c>
      <c r="D16" s="34">
        <f t="shared" si="6"/>
        <v>104.455</v>
      </c>
      <c r="E16" s="34" t="s">
        <v>19</v>
      </c>
      <c r="F16" s="34">
        <f t="shared" si="6"/>
        <v>65.865</v>
      </c>
      <c r="G16" s="34">
        <f t="shared" si="6"/>
        <v>68.37</v>
      </c>
      <c r="H16" s="34" t="s">
        <v>19</v>
      </c>
      <c r="I16" s="34">
        <f t="shared" ref="I16:M16" si="7">AVERAGE(I44:I63)</f>
        <v>4.315</v>
      </c>
      <c r="J16" s="34">
        <f t="shared" si="7"/>
        <v>3.425</v>
      </c>
      <c r="K16" s="34" t="s">
        <v>19</v>
      </c>
      <c r="L16" s="34">
        <f t="shared" si="7"/>
        <v>2.8996</v>
      </c>
      <c r="M16" s="34">
        <f t="shared" si="7"/>
        <v>2.9271</v>
      </c>
      <c r="N16" s="34" t="s">
        <v>19</v>
      </c>
      <c r="O16" s="34">
        <f t="shared" ref="O16:S16" si="8">AVERAGE(O44:O63)</f>
        <v>3.5915</v>
      </c>
      <c r="P16" s="34">
        <f t="shared" si="8"/>
        <v>3.602</v>
      </c>
      <c r="Q16" s="34" t="s">
        <v>19</v>
      </c>
      <c r="R16" s="34">
        <f t="shared" si="8"/>
        <v>0.69615</v>
      </c>
      <c r="S16" s="34">
        <f t="shared" si="8"/>
        <v>0.69705</v>
      </c>
      <c r="T16" s="34" t="s">
        <v>19</v>
      </c>
    </row>
    <row r="17" ht="14.1" customHeight="1" spans="2:20">
      <c r="B17" s="31" t="s">
        <v>105</v>
      </c>
      <c r="C17" s="34">
        <f t="shared" ref="C17:G17" si="9">STDEVP(C44:C63)</f>
        <v>0.381968585095686</v>
      </c>
      <c r="D17" s="34">
        <f t="shared" si="9"/>
        <v>0.595378031170115</v>
      </c>
      <c r="E17" s="34" t="s">
        <v>19</v>
      </c>
      <c r="F17" s="34">
        <f t="shared" si="9"/>
        <v>9.21798649380655</v>
      </c>
      <c r="G17" s="34">
        <f t="shared" si="9"/>
        <v>12.7812401589204</v>
      </c>
      <c r="H17" s="34" t="s">
        <v>19</v>
      </c>
      <c r="I17" s="34">
        <f t="shared" ref="I17:M17" si="10">STDEVP(I44:I63)</f>
        <v>5.31114629811682</v>
      </c>
      <c r="J17" s="34">
        <f t="shared" si="10"/>
        <v>3.41187265295761</v>
      </c>
      <c r="K17" s="34" t="s">
        <v>19</v>
      </c>
      <c r="L17" s="34">
        <f t="shared" si="10"/>
        <v>0.038949197681082</v>
      </c>
      <c r="M17" s="34">
        <f t="shared" si="10"/>
        <v>0.043557892511002</v>
      </c>
      <c r="N17" s="34" t="s">
        <v>19</v>
      </c>
      <c r="O17" s="34">
        <f t="shared" ref="O17:S17" si="11">STDEVP(O44:O63)</f>
        <v>0.0322900913594248</v>
      </c>
      <c r="P17" s="34">
        <f t="shared" si="11"/>
        <v>0.0457132365951045</v>
      </c>
      <c r="Q17" s="34" t="s">
        <v>19</v>
      </c>
      <c r="R17" s="34">
        <f t="shared" si="11"/>
        <v>0.00106183802907977</v>
      </c>
      <c r="S17" s="34">
        <f t="shared" si="11"/>
        <v>0.00201183995387307</v>
      </c>
      <c r="T17" s="34" t="s">
        <v>19</v>
      </c>
    </row>
    <row r="18" ht="14.1" customHeight="1" spans="2:20">
      <c r="B18" s="31" t="s">
        <v>106</v>
      </c>
      <c r="C18" s="34" t="s">
        <v>107</v>
      </c>
      <c r="D18" s="34" t="s">
        <v>108</v>
      </c>
      <c r="E18" s="34" t="s">
        <v>109</v>
      </c>
      <c r="F18" s="34" t="s">
        <v>107</v>
      </c>
      <c r="G18" s="34" t="s">
        <v>108</v>
      </c>
      <c r="H18" s="34" t="s">
        <v>109</v>
      </c>
      <c r="I18" s="34" t="s">
        <v>107</v>
      </c>
      <c r="J18" s="34" t="s">
        <v>108</v>
      </c>
      <c r="K18" s="34" t="s">
        <v>109</v>
      </c>
      <c r="L18" s="34" t="s">
        <v>107</v>
      </c>
      <c r="M18" s="34" t="s">
        <v>108</v>
      </c>
      <c r="N18" s="34" t="s">
        <v>109</v>
      </c>
      <c r="O18" s="34" t="s">
        <v>107</v>
      </c>
      <c r="P18" s="34" t="s">
        <v>108</v>
      </c>
      <c r="Q18" s="34" t="s">
        <v>109</v>
      </c>
      <c r="R18" s="34" t="s">
        <v>107</v>
      </c>
      <c r="S18" s="34" t="s">
        <v>108</v>
      </c>
      <c r="T18" s="34" t="s">
        <v>109</v>
      </c>
    </row>
    <row r="19" s="20" customFormat="1" ht="14.1" customHeight="1" spans="2:20">
      <c r="B19" s="31">
        <v>1</v>
      </c>
      <c r="C19" s="35">
        <v>104.5</v>
      </c>
      <c r="D19" s="35">
        <v>104.8</v>
      </c>
      <c r="E19" s="36">
        <f>(D19-C19)/D19</f>
        <v>0.0028625954198473</v>
      </c>
      <c r="F19" s="35">
        <v>66.6</v>
      </c>
      <c r="G19" s="35">
        <v>60.6</v>
      </c>
      <c r="H19" s="36" t="s">
        <v>19</v>
      </c>
      <c r="I19" s="35">
        <v>4.3</v>
      </c>
      <c r="J19" s="35">
        <v>0.5</v>
      </c>
      <c r="K19" s="39" t="s">
        <v>19</v>
      </c>
      <c r="L19" s="35">
        <v>2.934</v>
      </c>
      <c r="M19" s="35">
        <v>2.873</v>
      </c>
      <c r="N19" s="36">
        <f>(M19-L19)/M19</f>
        <v>-0.0212321615036547</v>
      </c>
      <c r="O19" s="35">
        <v>3.54</v>
      </c>
      <c r="P19" s="35">
        <v>3.624</v>
      </c>
      <c r="Q19" s="36">
        <f>(P19-O19)/P19</f>
        <v>0.0231788079470199</v>
      </c>
      <c r="R19" s="35">
        <v>0.697</v>
      </c>
      <c r="S19" s="35">
        <v>0.695</v>
      </c>
      <c r="T19" s="39">
        <f>(S19-R19)/S19</f>
        <v>-0.00287769784172662</v>
      </c>
    </row>
    <row r="20" s="20" customFormat="1" ht="14.1" customHeight="1" spans="2:20">
      <c r="B20" s="31">
        <v>2</v>
      </c>
      <c r="C20" s="35">
        <v>104.6</v>
      </c>
      <c r="D20" s="35">
        <v>104.9</v>
      </c>
      <c r="E20" s="36">
        <f t="shared" ref="E20:E63" si="12">(D20-C20)/D20</f>
        <v>0.0028598665395616</v>
      </c>
      <c r="F20" s="35">
        <v>66.7</v>
      </c>
      <c r="G20" s="35">
        <v>55.9</v>
      </c>
      <c r="H20" s="36" t="s">
        <v>19</v>
      </c>
      <c r="I20" s="35">
        <v>2.8</v>
      </c>
      <c r="J20" s="35">
        <v>0.4</v>
      </c>
      <c r="K20" s="39" t="s">
        <v>19</v>
      </c>
      <c r="L20" s="35">
        <v>2.87</v>
      </c>
      <c r="M20" s="35">
        <v>2.895</v>
      </c>
      <c r="N20" s="36">
        <f t="shared" ref="N20:N63" si="13">(M20-L20)/M20</f>
        <v>0.00863557858376508</v>
      </c>
      <c r="O20" s="35">
        <v>3.577</v>
      </c>
      <c r="P20" s="35">
        <v>3.574</v>
      </c>
      <c r="Q20" s="36">
        <f t="shared" ref="Q20:Q63" si="14">(P20-O20)/P20</f>
        <v>-0.000839395635142729</v>
      </c>
      <c r="R20" s="35">
        <v>0.694</v>
      </c>
      <c r="S20" s="35">
        <v>0.695</v>
      </c>
      <c r="T20" s="39">
        <f t="shared" ref="T20:T63" si="15">(S20-R20)/S20</f>
        <v>0.00143884892086331</v>
      </c>
    </row>
    <row r="21" s="20" customFormat="1" ht="14.1" customHeight="1" spans="2:20">
      <c r="B21" s="31">
        <v>3</v>
      </c>
      <c r="C21" s="35">
        <v>104.8</v>
      </c>
      <c r="D21" s="35">
        <v>103.7</v>
      </c>
      <c r="E21" s="36">
        <f t="shared" si="12"/>
        <v>-0.0106075216972034</v>
      </c>
      <c r="F21" s="35">
        <v>65.1</v>
      </c>
      <c r="G21" s="35">
        <v>87.5</v>
      </c>
      <c r="H21" s="36" t="s">
        <v>19</v>
      </c>
      <c r="I21" s="35">
        <v>2.1</v>
      </c>
      <c r="J21" s="35">
        <v>3.9</v>
      </c>
      <c r="K21" s="39" t="s">
        <v>19</v>
      </c>
      <c r="L21" s="35">
        <v>2.892</v>
      </c>
      <c r="M21" s="35">
        <v>2.91</v>
      </c>
      <c r="N21" s="36">
        <f t="shared" si="13"/>
        <v>0.00618556701030936</v>
      </c>
      <c r="O21" s="35">
        <v>3.562</v>
      </c>
      <c r="P21" s="35">
        <v>3.649</v>
      </c>
      <c r="Q21" s="36">
        <f t="shared" si="14"/>
        <v>0.0238421485338449</v>
      </c>
      <c r="R21" s="35">
        <v>0.695</v>
      </c>
      <c r="S21" s="35">
        <v>0.699</v>
      </c>
      <c r="T21" s="39">
        <f t="shared" si="15"/>
        <v>0.00572246065808298</v>
      </c>
    </row>
    <row r="22" s="20" customFormat="1" ht="14.1" customHeight="1" spans="2:20">
      <c r="B22" s="31">
        <v>4</v>
      </c>
      <c r="C22" s="35">
        <v>104.6</v>
      </c>
      <c r="D22" s="35">
        <v>104.3</v>
      </c>
      <c r="E22" s="36">
        <f t="shared" si="12"/>
        <v>-0.0028763183125599</v>
      </c>
      <c r="F22" s="35">
        <v>70.1</v>
      </c>
      <c r="G22" s="35">
        <v>69.3</v>
      </c>
      <c r="H22" s="36" t="s">
        <v>19</v>
      </c>
      <c r="I22" s="35">
        <v>3</v>
      </c>
      <c r="J22" s="35">
        <v>1.9</v>
      </c>
      <c r="K22" s="39" t="s">
        <v>19</v>
      </c>
      <c r="L22" s="35">
        <v>2.925</v>
      </c>
      <c r="M22" s="35">
        <v>2.87</v>
      </c>
      <c r="N22" s="36">
        <f t="shared" si="13"/>
        <v>-0.019163763066202</v>
      </c>
      <c r="O22" s="35">
        <v>3.552</v>
      </c>
      <c r="P22" s="35">
        <v>3.613</v>
      </c>
      <c r="Q22" s="36">
        <f t="shared" si="14"/>
        <v>0.0168834763354553</v>
      </c>
      <c r="R22" s="35">
        <v>0.697</v>
      </c>
      <c r="S22" s="35">
        <v>0.697</v>
      </c>
      <c r="T22" s="39">
        <f t="shared" si="15"/>
        <v>0</v>
      </c>
    </row>
    <row r="23" s="20" customFormat="1" ht="14.1" customHeight="1" spans="2:20">
      <c r="B23" s="31">
        <v>5</v>
      </c>
      <c r="C23" s="35">
        <v>104.8</v>
      </c>
      <c r="D23" s="35">
        <v>104.7</v>
      </c>
      <c r="E23" s="36">
        <f t="shared" si="12"/>
        <v>-0.000955109837631273</v>
      </c>
      <c r="F23" s="35">
        <v>58.6</v>
      </c>
      <c r="G23" s="35">
        <v>56.6</v>
      </c>
      <c r="H23" s="36" t="s">
        <v>19</v>
      </c>
      <c r="I23" s="35">
        <v>1.2</v>
      </c>
      <c r="J23" s="35">
        <v>0.6</v>
      </c>
      <c r="K23" s="39" t="s">
        <v>19</v>
      </c>
      <c r="L23" s="35">
        <v>2.894</v>
      </c>
      <c r="M23" s="35">
        <v>2.933</v>
      </c>
      <c r="N23" s="36">
        <f t="shared" si="13"/>
        <v>0.0132969655642686</v>
      </c>
      <c r="O23" s="35">
        <v>3.568</v>
      </c>
      <c r="P23" s="35">
        <v>3.585</v>
      </c>
      <c r="Q23" s="36">
        <f t="shared" si="14"/>
        <v>0.00474198047419802</v>
      </c>
      <c r="R23" s="35">
        <v>0.696</v>
      </c>
      <c r="S23" s="35">
        <v>0.697</v>
      </c>
      <c r="T23" s="39">
        <f t="shared" si="15"/>
        <v>0.00143472022955524</v>
      </c>
    </row>
    <row r="24" s="20" customFormat="1" ht="14.1" customHeight="1" spans="2:20">
      <c r="B24" s="31">
        <v>6</v>
      </c>
      <c r="C24" s="35">
        <v>104.8</v>
      </c>
      <c r="D24" s="35">
        <v>104.9</v>
      </c>
      <c r="E24" s="36">
        <f t="shared" si="12"/>
        <v>0.000953288846520577</v>
      </c>
      <c r="F24" s="35">
        <v>63.5</v>
      </c>
      <c r="G24" s="35">
        <v>50.3</v>
      </c>
      <c r="H24" s="36" t="s">
        <v>19</v>
      </c>
      <c r="I24" s="35">
        <v>2.5</v>
      </c>
      <c r="J24" s="35">
        <v>2.1</v>
      </c>
      <c r="K24" s="39" t="s">
        <v>19</v>
      </c>
      <c r="L24" s="35">
        <v>2.887</v>
      </c>
      <c r="M24" s="35">
        <v>2.958</v>
      </c>
      <c r="N24" s="36">
        <f t="shared" si="13"/>
        <v>0.024002704530088</v>
      </c>
      <c r="O24" s="35">
        <v>3.644</v>
      </c>
      <c r="P24" s="35">
        <v>3.589</v>
      </c>
      <c r="Q24" s="36">
        <f t="shared" si="14"/>
        <v>-0.015324602953469</v>
      </c>
      <c r="R24" s="35">
        <v>0.696</v>
      </c>
      <c r="S24" s="35">
        <v>0.697</v>
      </c>
      <c r="T24" s="39">
        <f t="shared" si="15"/>
        <v>0.00143472022955524</v>
      </c>
    </row>
    <row r="25" s="20" customFormat="1" ht="14.1" customHeight="1" spans="2:20">
      <c r="B25" s="31">
        <v>7</v>
      </c>
      <c r="C25" s="35">
        <v>104.6</v>
      </c>
      <c r="D25" s="35">
        <v>104.7</v>
      </c>
      <c r="E25" s="36">
        <f t="shared" si="12"/>
        <v>0.000955109837631409</v>
      </c>
      <c r="F25" s="35">
        <v>70.6</v>
      </c>
      <c r="G25" s="35">
        <v>57.4</v>
      </c>
      <c r="H25" s="36" t="s">
        <v>19</v>
      </c>
      <c r="I25" s="35">
        <v>5.2</v>
      </c>
      <c r="J25" s="35">
        <v>12.9</v>
      </c>
      <c r="K25" s="39" t="s">
        <v>19</v>
      </c>
      <c r="L25" s="35">
        <v>2.942</v>
      </c>
      <c r="M25" s="35">
        <v>2.887</v>
      </c>
      <c r="N25" s="36">
        <f t="shared" si="13"/>
        <v>-0.0190509179078629</v>
      </c>
      <c r="O25" s="35">
        <v>3.539</v>
      </c>
      <c r="P25" s="35">
        <v>3.608</v>
      </c>
      <c r="Q25" s="36">
        <f t="shared" si="14"/>
        <v>0.0191241685144124</v>
      </c>
      <c r="R25" s="35">
        <v>0.696</v>
      </c>
      <c r="S25" s="35">
        <v>0.696</v>
      </c>
      <c r="T25" s="39">
        <f t="shared" si="15"/>
        <v>0</v>
      </c>
    </row>
    <row r="26" s="20" customFormat="1" ht="14.1" customHeight="1" spans="2:20">
      <c r="B26" s="31">
        <v>8</v>
      </c>
      <c r="C26" s="35">
        <v>104.5</v>
      </c>
      <c r="D26" s="35">
        <v>104.9</v>
      </c>
      <c r="E26" s="36">
        <f t="shared" si="12"/>
        <v>0.00381315538608204</v>
      </c>
      <c r="F26" s="35">
        <v>61.6</v>
      </c>
      <c r="G26" s="35">
        <v>54.7</v>
      </c>
      <c r="H26" s="36" t="s">
        <v>19</v>
      </c>
      <c r="I26" s="35">
        <v>1.1</v>
      </c>
      <c r="J26" s="35">
        <v>5.1</v>
      </c>
      <c r="K26" s="39" t="s">
        <v>19</v>
      </c>
      <c r="L26" s="35">
        <v>2.853</v>
      </c>
      <c r="M26" s="35">
        <v>2.886</v>
      </c>
      <c r="N26" s="36">
        <f t="shared" si="13"/>
        <v>0.0114345114345114</v>
      </c>
      <c r="O26" s="35">
        <v>3.578</v>
      </c>
      <c r="P26" s="35">
        <v>3.576</v>
      </c>
      <c r="Q26" s="36">
        <f t="shared" si="14"/>
        <v>-0.000559284116331035</v>
      </c>
      <c r="R26" s="35">
        <v>0.697</v>
      </c>
      <c r="S26" s="35">
        <v>0.695</v>
      </c>
      <c r="T26" s="39">
        <f t="shared" si="15"/>
        <v>-0.00287769784172662</v>
      </c>
    </row>
    <row r="27" s="20" customFormat="1" ht="14.1" customHeight="1" spans="2:20">
      <c r="B27" s="31">
        <v>9</v>
      </c>
      <c r="C27" s="35">
        <v>104.6</v>
      </c>
      <c r="D27" s="35">
        <v>104.4</v>
      </c>
      <c r="E27" s="36">
        <f t="shared" si="12"/>
        <v>-0.00191570881226043</v>
      </c>
      <c r="F27" s="35">
        <v>62.7</v>
      </c>
      <c r="G27" s="35">
        <v>67.1</v>
      </c>
      <c r="H27" s="36" t="s">
        <v>19</v>
      </c>
      <c r="I27" s="35">
        <v>4.8</v>
      </c>
      <c r="J27" s="35">
        <v>1</v>
      </c>
      <c r="K27" s="39" t="s">
        <v>19</v>
      </c>
      <c r="L27" s="35">
        <v>2.846</v>
      </c>
      <c r="M27" s="35">
        <v>2.847</v>
      </c>
      <c r="N27" s="36">
        <f t="shared" si="13"/>
        <v>0.000351246926589354</v>
      </c>
      <c r="O27" s="35">
        <v>3.578</v>
      </c>
      <c r="P27" s="35">
        <v>3.6</v>
      </c>
      <c r="Q27" s="36">
        <f t="shared" si="14"/>
        <v>0.00611111111111118</v>
      </c>
      <c r="R27" s="35">
        <v>0.696</v>
      </c>
      <c r="S27" s="35">
        <v>0.697</v>
      </c>
      <c r="T27" s="39">
        <f t="shared" si="15"/>
        <v>0.00143472022955524</v>
      </c>
    </row>
    <row r="28" s="20" customFormat="1" ht="14.1" customHeight="1" spans="2:20">
      <c r="B28" s="31">
        <v>10</v>
      </c>
      <c r="C28" s="35">
        <v>104.8</v>
      </c>
      <c r="D28" s="35">
        <v>104.9</v>
      </c>
      <c r="E28" s="36">
        <f t="shared" si="12"/>
        <v>0.000953288846520577</v>
      </c>
      <c r="F28" s="35">
        <v>50.2</v>
      </c>
      <c r="G28" s="35">
        <v>63.3</v>
      </c>
      <c r="H28" s="36" t="s">
        <v>19</v>
      </c>
      <c r="I28" s="35">
        <v>2.7</v>
      </c>
      <c r="J28" s="35">
        <v>1.1</v>
      </c>
      <c r="K28" s="39" t="s">
        <v>19</v>
      </c>
      <c r="L28" s="35">
        <v>2.935</v>
      </c>
      <c r="M28" s="35">
        <v>2.849</v>
      </c>
      <c r="N28" s="36">
        <f t="shared" si="13"/>
        <v>-0.0301860301860301</v>
      </c>
      <c r="O28" s="35">
        <v>3.566</v>
      </c>
      <c r="P28" s="35">
        <v>3.64</v>
      </c>
      <c r="Q28" s="36">
        <f t="shared" si="14"/>
        <v>0.0203296703296704</v>
      </c>
      <c r="R28" s="35">
        <v>0.697</v>
      </c>
      <c r="S28" s="35">
        <v>0.695</v>
      </c>
      <c r="T28" s="39">
        <f t="shared" si="15"/>
        <v>-0.00287769784172662</v>
      </c>
    </row>
    <row r="29" s="20" customFormat="1" ht="14.1" customHeight="1" spans="2:20">
      <c r="B29" s="31">
        <v>11</v>
      </c>
      <c r="C29" s="35">
        <v>104.7</v>
      </c>
      <c r="D29" s="35">
        <v>104.9</v>
      </c>
      <c r="E29" s="36">
        <f t="shared" si="12"/>
        <v>0.00190657769304102</v>
      </c>
      <c r="F29" s="35">
        <v>59.1</v>
      </c>
      <c r="G29" s="35">
        <v>52.5</v>
      </c>
      <c r="H29" s="36" t="s">
        <v>19</v>
      </c>
      <c r="I29" s="35">
        <v>1.1</v>
      </c>
      <c r="J29" s="35">
        <v>2.6</v>
      </c>
      <c r="K29" s="39" t="s">
        <v>19</v>
      </c>
      <c r="L29" s="35">
        <v>2.929</v>
      </c>
      <c r="M29" s="35">
        <v>2.982</v>
      </c>
      <c r="N29" s="36">
        <f t="shared" si="13"/>
        <v>0.017773306505701</v>
      </c>
      <c r="O29" s="35">
        <v>3.563</v>
      </c>
      <c r="P29" s="35">
        <v>3.602</v>
      </c>
      <c r="Q29" s="36">
        <f t="shared" si="14"/>
        <v>0.0108273181565796</v>
      </c>
      <c r="R29" s="35">
        <v>0.698</v>
      </c>
      <c r="S29" s="35">
        <v>0.697</v>
      </c>
      <c r="T29" s="39">
        <f t="shared" si="15"/>
        <v>-0.00143472022955524</v>
      </c>
    </row>
    <row r="30" s="20" customFormat="1" ht="14.1" customHeight="1" spans="2:20">
      <c r="B30" s="31">
        <v>12</v>
      </c>
      <c r="C30" s="35">
        <v>104.4</v>
      </c>
      <c r="D30" s="35">
        <v>104.8</v>
      </c>
      <c r="E30" s="36">
        <f t="shared" si="12"/>
        <v>0.00381679389312969</v>
      </c>
      <c r="F30" s="35">
        <v>75.4</v>
      </c>
      <c r="G30" s="35">
        <v>52.3</v>
      </c>
      <c r="H30" s="36" t="s">
        <v>19</v>
      </c>
      <c r="I30" s="35">
        <v>0.5</v>
      </c>
      <c r="J30" s="35">
        <v>0.4</v>
      </c>
      <c r="K30" s="39" t="s">
        <v>19</v>
      </c>
      <c r="L30" s="35">
        <v>2.918</v>
      </c>
      <c r="M30" s="35">
        <v>2.916</v>
      </c>
      <c r="N30" s="36">
        <f t="shared" si="13"/>
        <v>-0.000685871056241503</v>
      </c>
      <c r="O30" s="35">
        <v>3.576</v>
      </c>
      <c r="P30" s="35">
        <v>3.56</v>
      </c>
      <c r="Q30" s="36">
        <f t="shared" si="14"/>
        <v>-0.00449438202247191</v>
      </c>
      <c r="R30" s="35">
        <v>0.698</v>
      </c>
      <c r="S30" s="35">
        <v>0.697</v>
      </c>
      <c r="T30" s="39">
        <f t="shared" si="15"/>
        <v>-0.00143472022955524</v>
      </c>
    </row>
    <row r="31" s="20" customFormat="1" ht="14.1" customHeight="1" spans="2:20">
      <c r="B31" s="31">
        <v>13</v>
      </c>
      <c r="C31" s="35">
        <v>104.5</v>
      </c>
      <c r="D31" s="35">
        <v>104.7</v>
      </c>
      <c r="E31" s="36">
        <f t="shared" si="12"/>
        <v>0.00191021967526268</v>
      </c>
      <c r="F31" s="35">
        <v>74.1</v>
      </c>
      <c r="G31" s="35">
        <v>57.3</v>
      </c>
      <c r="H31" s="36" t="s">
        <v>19</v>
      </c>
      <c r="I31" s="35">
        <v>5.8</v>
      </c>
      <c r="J31" s="35">
        <v>5.3</v>
      </c>
      <c r="K31" s="39" t="s">
        <v>19</v>
      </c>
      <c r="L31" s="35">
        <v>2.996</v>
      </c>
      <c r="M31" s="35">
        <v>2.883</v>
      </c>
      <c r="N31" s="36">
        <f t="shared" si="13"/>
        <v>-0.0391952826916406</v>
      </c>
      <c r="O31" s="35">
        <v>3.513</v>
      </c>
      <c r="P31" s="35">
        <v>3.595</v>
      </c>
      <c r="Q31" s="36">
        <f t="shared" si="14"/>
        <v>0.0228094575799723</v>
      </c>
      <c r="R31" s="35">
        <v>0.697</v>
      </c>
      <c r="S31" s="35">
        <v>0.695</v>
      </c>
      <c r="T31" s="39">
        <f t="shared" si="15"/>
        <v>-0.00287769784172662</v>
      </c>
    </row>
    <row r="32" s="20" customFormat="1" ht="14.1" customHeight="1" spans="2:20">
      <c r="B32" s="31">
        <v>14</v>
      </c>
      <c r="C32" s="35">
        <v>104.7</v>
      </c>
      <c r="D32" s="35">
        <v>104.7</v>
      </c>
      <c r="E32" s="36">
        <f t="shared" si="12"/>
        <v>0</v>
      </c>
      <c r="F32" s="35">
        <v>56.3</v>
      </c>
      <c r="G32" s="35">
        <v>55.8</v>
      </c>
      <c r="H32" s="36" t="s">
        <v>19</v>
      </c>
      <c r="I32" s="35">
        <v>2.7</v>
      </c>
      <c r="J32" s="35">
        <v>4.1</v>
      </c>
      <c r="K32" s="39" t="s">
        <v>19</v>
      </c>
      <c r="L32" s="35">
        <v>2.959</v>
      </c>
      <c r="M32" s="35">
        <v>2.913</v>
      </c>
      <c r="N32" s="36">
        <f t="shared" si="13"/>
        <v>-0.0157912804668727</v>
      </c>
      <c r="O32" s="35">
        <v>3.568</v>
      </c>
      <c r="P32" s="35">
        <v>3.569</v>
      </c>
      <c r="Q32" s="36">
        <f t="shared" si="14"/>
        <v>0.00028019052956007</v>
      </c>
      <c r="R32" s="35">
        <v>0.697</v>
      </c>
      <c r="S32" s="35">
        <v>0.697</v>
      </c>
      <c r="T32" s="39">
        <f t="shared" si="15"/>
        <v>0</v>
      </c>
    </row>
    <row r="33" s="20" customFormat="1" ht="14.1" customHeight="1" spans="2:20">
      <c r="B33" s="31">
        <v>15</v>
      </c>
      <c r="C33" s="35">
        <v>104.4</v>
      </c>
      <c r="D33" s="35">
        <v>104.4</v>
      </c>
      <c r="E33" s="36">
        <f t="shared" si="12"/>
        <v>0</v>
      </c>
      <c r="F33" s="35">
        <v>74.1</v>
      </c>
      <c r="G33" s="35">
        <v>71</v>
      </c>
      <c r="H33" s="36" t="s">
        <v>19</v>
      </c>
      <c r="I33" s="35">
        <v>2.1</v>
      </c>
      <c r="J33" s="35">
        <v>0</v>
      </c>
      <c r="K33" s="39" t="s">
        <v>19</v>
      </c>
      <c r="L33" s="35">
        <v>2.876</v>
      </c>
      <c r="M33" s="35">
        <v>2.904</v>
      </c>
      <c r="N33" s="36">
        <f t="shared" si="13"/>
        <v>0.00964187327823692</v>
      </c>
      <c r="O33" s="35">
        <v>3.578</v>
      </c>
      <c r="P33" s="35">
        <v>3.616</v>
      </c>
      <c r="Q33" s="36">
        <f t="shared" si="14"/>
        <v>0.0105088495575222</v>
      </c>
      <c r="R33" s="35">
        <v>0.695</v>
      </c>
      <c r="S33" s="35">
        <v>0.695</v>
      </c>
      <c r="T33" s="39">
        <f t="shared" si="15"/>
        <v>0</v>
      </c>
    </row>
    <row r="34" s="20" customFormat="1" ht="14.1" customHeight="1" spans="2:20">
      <c r="B34" s="31">
        <v>16</v>
      </c>
      <c r="C34" s="35">
        <v>104.6</v>
      </c>
      <c r="D34" s="35">
        <v>104.9</v>
      </c>
      <c r="E34" s="36">
        <f t="shared" si="12"/>
        <v>0.0028598665395616</v>
      </c>
      <c r="F34" s="35">
        <v>66.2</v>
      </c>
      <c r="G34" s="35">
        <v>58.1</v>
      </c>
      <c r="H34" s="36" t="s">
        <v>19</v>
      </c>
      <c r="I34" s="35">
        <v>2.5</v>
      </c>
      <c r="J34" s="35">
        <v>0.8</v>
      </c>
      <c r="K34" s="39" t="s">
        <v>19</v>
      </c>
      <c r="L34" s="35">
        <v>2.926</v>
      </c>
      <c r="M34" s="35">
        <v>2.886</v>
      </c>
      <c r="N34" s="36">
        <f t="shared" si="13"/>
        <v>-0.0138600138600139</v>
      </c>
      <c r="O34" s="35">
        <v>3.543</v>
      </c>
      <c r="P34" s="35">
        <v>3.587</v>
      </c>
      <c r="Q34" s="36">
        <f t="shared" si="14"/>
        <v>0.0122665179816002</v>
      </c>
      <c r="R34" s="35">
        <v>0.697</v>
      </c>
      <c r="S34" s="35">
        <v>0.695</v>
      </c>
      <c r="T34" s="39">
        <f t="shared" si="15"/>
        <v>-0.00287769784172662</v>
      </c>
    </row>
    <row r="35" s="20" customFormat="1" ht="14.1" customHeight="1" spans="2:20">
      <c r="B35" s="31">
        <v>17</v>
      </c>
      <c r="C35" s="35">
        <v>105</v>
      </c>
      <c r="D35" s="35">
        <v>104.9</v>
      </c>
      <c r="E35" s="36">
        <f t="shared" si="12"/>
        <v>-0.000953288846520441</v>
      </c>
      <c r="F35" s="35">
        <v>61.3</v>
      </c>
      <c r="G35" s="35">
        <v>58.1</v>
      </c>
      <c r="H35" s="36" t="s">
        <v>19</v>
      </c>
      <c r="I35" s="35">
        <v>7.9</v>
      </c>
      <c r="J35" s="35">
        <v>1.4</v>
      </c>
      <c r="K35" s="39" t="s">
        <v>19</v>
      </c>
      <c r="L35" s="35">
        <v>2.878</v>
      </c>
      <c r="M35" s="35">
        <v>2.849</v>
      </c>
      <c r="N35" s="36">
        <f t="shared" si="13"/>
        <v>-0.0101790101790101</v>
      </c>
      <c r="O35" s="35">
        <v>3.609</v>
      </c>
      <c r="P35" s="35">
        <v>3.591</v>
      </c>
      <c r="Q35" s="36">
        <f t="shared" si="14"/>
        <v>-0.00501253132832074</v>
      </c>
      <c r="R35" s="35">
        <v>0.695</v>
      </c>
      <c r="S35" s="35">
        <v>0.696</v>
      </c>
      <c r="T35" s="39">
        <f t="shared" si="15"/>
        <v>0.0014367816091954</v>
      </c>
    </row>
    <row r="36" s="20" customFormat="1" ht="14.1" customHeight="1" spans="2:20">
      <c r="B36" s="31">
        <v>18</v>
      </c>
      <c r="C36" s="35">
        <v>104.8</v>
      </c>
      <c r="D36" s="35">
        <v>103.7</v>
      </c>
      <c r="E36" s="36">
        <f t="shared" si="12"/>
        <v>-0.0106075216972034</v>
      </c>
      <c r="F36" s="35">
        <v>50.8</v>
      </c>
      <c r="G36" s="35">
        <v>81.2</v>
      </c>
      <c r="H36" s="36" t="s">
        <v>19</v>
      </c>
      <c r="I36" s="35">
        <v>24.9</v>
      </c>
      <c r="J36" s="35">
        <v>1.9</v>
      </c>
      <c r="K36" s="39" t="s">
        <v>19</v>
      </c>
      <c r="L36" s="35">
        <v>2.922</v>
      </c>
      <c r="M36" s="35">
        <v>2.951</v>
      </c>
      <c r="N36" s="36">
        <f t="shared" si="13"/>
        <v>0.00982717722805826</v>
      </c>
      <c r="O36" s="35">
        <v>3.579</v>
      </c>
      <c r="P36" s="35">
        <v>3.621</v>
      </c>
      <c r="Q36" s="36">
        <f t="shared" si="14"/>
        <v>0.0115990057995028</v>
      </c>
      <c r="R36" s="35">
        <v>0.697</v>
      </c>
      <c r="S36" s="35">
        <v>0.7</v>
      </c>
      <c r="T36" s="39">
        <f t="shared" si="15"/>
        <v>0.00428571428571429</v>
      </c>
    </row>
    <row r="37" s="20" customFormat="1" ht="14.1" customHeight="1" spans="2:20">
      <c r="B37" s="31">
        <v>19</v>
      </c>
      <c r="C37" s="35">
        <v>104.6</v>
      </c>
      <c r="D37" s="35">
        <v>104.9</v>
      </c>
      <c r="E37" s="36">
        <f t="shared" si="12"/>
        <v>0.0028598665395616</v>
      </c>
      <c r="F37" s="35">
        <v>56.5</v>
      </c>
      <c r="G37" s="35">
        <v>54.8</v>
      </c>
      <c r="H37" s="36" t="s">
        <v>19</v>
      </c>
      <c r="I37" s="35">
        <v>2.6</v>
      </c>
      <c r="J37" s="35">
        <v>0.6</v>
      </c>
      <c r="K37" s="39" t="s">
        <v>19</v>
      </c>
      <c r="L37" s="35">
        <v>2.958</v>
      </c>
      <c r="M37" s="35">
        <v>2.901</v>
      </c>
      <c r="N37" s="36">
        <f t="shared" si="13"/>
        <v>-0.0196483971044469</v>
      </c>
      <c r="O37" s="35">
        <v>3.583</v>
      </c>
      <c r="P37" s="35">
        <v>3.588</v>
      </c>
      <c r="Q37" s="36">
        <f t="shared" si="14"/>
        <v>0.00139353400222962</v>
      </c>
      <c r="R37" s="35">
        <v>0.697</v>
      </c>
      <c r="S37" s="35">
        <v>0.694</v>
      </c>
      <c r="T37" s="39">
        <f t="shared" si="15"/>
        <v>-0.00432276657060519</v>
      </c>
    </row>
    <row r="38" s="20" customFormat="1" ht="14.1" customHeight="1" spans="2:20">
      <c r="B38" s="31">
        <v>20</v>
      </c>
      <c r="C38" s="35">
        <v>104.3</v>
      </c>
      <c r="D38" s="35">
        <v>104.8</v>
      </c>
      <c r="E38" s="36">
        <f t="shared" si="12"/>
        <v>0.00477099236641221</v>
      </c>
      <c r="F38" s="35">
        <v>69.7</v>
      </c>
      <c r="G38" s="35">
        <v>57.1</v>
      </c>
      <c r="H38" s="36" t="s">
        <v>19</v>
      </c>
      <c r="I38" s="35">
        <v>7.6</v>
      </c>
      <c r="J38" s="35">
        <v>1.7</v>
      </c>
      <c r="K38" s="39" t="s">
        <v>19</v>
      </c>
      <c r="L38" s="35">
        <v>2.826</v>
      </c>
      <c r="M38" s="35">
        <v>2.952</v>
      </c>
      <c r="N38" s="36">
        <f t="shared" si="13"/>
        <v>0.0426829268292683</v>
      </c>
      <c r="O38" s="35">
        <v>3.593</v>
      </c>
      <c r="P38" s="35">
        <v>3.559</v>
      </c>
      <c r="Q38" s="36">
        <f t="shared" si="14"/>
        <v>-0.00955324529362175</v>
      </c>
      <c r="R38" s="35">
        <v>0.696</v>
      </c>
      <c r="S38" s="35">
        <v>0.698</v>
      </c>
      <c r="T38" s="39">
        <f t="shared" si="15"/>
        <v>0.00286532951289399</v>
      </c>
    </row>
    <row r="39" s="20" customFormat="1" ht="14.1" customHeight="1" spans="2:20">
      <c r="B39" s="31">
        <v>21</v>
      </c>
      <c r="C39" s="35">
        <v>105.1</v>
      </c>
      <c r="D39" s="35">
        <v>104.1</v>
      </c>
      <c r="E39" s="36">
        <f t="shared" si="12"/>
        <v>-0.00960614793467819</v>
      </c>
      <c r="F39" s="35">
        <v>53.1</v>
      </c>
      <c r="G39" s="35">
        <v>76.7</v>
      </c>
      <c r="H39" s="36" t="s">
        <v>19</v>
      </c>
      <c r="I39" s="35">
        <v>2.6</v>
      </c>
      <c r="J39" s="35">
        <v>4.5</v>
      </c>
      <c r="K39" s="39" t="s">
        <v>19</v>
      </c>
      <c r="L39" s="35">
        <v>2.995</v>
      </c>
      <c r="M39" s="35">
        <v>2.904</v>
      </c>
      <c r="N39" s="36">
        <f t="shared" si="13"/>
        <v>-0.03133608815427</v>
      </c>
      <c r="O39" s="35">
        <v>3.601</v>
      </c>
      <c r="P39" s="35">
        <v>3.62</v>
      </c>
      <c r="Q39" s="36">
        <f t="shared" si="14"/>
        <v>0.00524861878453042</v>
      </c>
      <c r="R39" s="35">
        <v>0.697</v>
      </c>
      <c r="S39" s="35">
        <v>0.696</v>
      </c>
      <c r="T39" s="39">
        <f t="shared" si="15"/>
        <v>-0.0014367816091954</v>
      </c>
    </row>
    <row r="40" s="20" customFormat="1" ht="14.1" customHeight="1" spans="2:20">
      <c r="B40" s="31">
        <v>22</v>
      </c>
      <c r="C40" s="35">
        <v>104.9</v>
      </c>
      <c r="D40" s="35">
        <v>104.6</v>
      </c>
      <c r="E40" s="36">
        <f t="shared" si="12"/>
        <v>-0.00286806883365212</v>
      </c>
      <c r="F40" s="35">
        <v>53.8</v>
      </c>
      <c r="G40" s="35">
        <v>64.5</v>
      </c>
      <c r="H40" s="36" t="s">
        <v>19</v>
      </c>
      <c r="I40" s="35">
        <v>8.5</v>
      </c>
      <c r="J40" s="35">
        <v>11.9</v>
      </c>
      <c r="K40" s="39" t="s">
        <v>19</v>
      </c>
      <c r="L40" s="35">
        <v>2.922</v>
      </c>
      <c r="M40" s="35">
        <v>2.882</v>
      </c>
      <c r="N40" s="36">
        <f t="shared" si="13"/>
        <v>-0.0138792505204719</v>
      </c>
      <c r="O40" s="35">
        <v>3.58</v>
      </c>
      <c r="P40" s="35">
        <v>3.599</v>
      </c>
      <c r="Q40" s="36">
        <f t="shared" si="14"/>
        <v>0.00527924423450962</v>
      </c>
      <c r="R40" s="35">
        <v>0.697</v>
      </c>
      <c r="S40" s="35">
        <v>0.695</v>
      </c>
      <c r="T40" s="39">
        <f t="shared" si="15"/>
        <v>-0.00287769784172662</v>
      </c>
    </row>
    <row r="41" s="20" customFormat="1" ht="14.1" customHeight="1" spans="2:20">
      <c r="B41" s="31">
        <v>23</v>
      </c>
      <c r="C41" s="35">
        <v>104.9</v>
      </c>
      <c r="D41" s="35">
        <v>103.9</v>
      </c>
      <c r="E41" s="36">
        <f t="shared" si="12"/>
        <v>-0.00962463907603465</v>
      </c>
      <c r="F41" s="35">
        <v>57.7</v>
      </c>
      <c r="G41" s="35">
        <v>74.2</v>
      </c>
      <c r="H41" s="36" t="s">
        <v>19</v>
      </c>
      <c r="I41" s="35">
        <v>2.4</v>
      </c>
      <c r="J41" s="35">
        <v>9.6</v>
      </c>
      <c r="K41" s="39" t="s">
        <v>19</v>
      </c>
      <c r="L41" s="35">
        <v>2.896</v>
      </c>
      <c r="M41" s="35">
        <v>2.925</v>
      </c>
      <c r="N41" s="36">
        <f t="shared" si="13"/>
        <v>0.00991452991452989</v>
      </c>
      <c r="O41" s="35">
        <v>3.572</v>
      </c>
      <c r="P41" s="35">
        <v>3.611</v>
      </c>
      <c r="Q41" s="36">
        <f t="shared" si="14"/>
        <v>0.0108003323179175</v>
      </c>
      <c r="R41" s="35">
        <v>0.695</v>
      </c>
      <c r="S41" s="35">
        <v>0.698</v>
      </c>
      <c r="T41" s="39">
        <f t="shared" si="15"/>
        <v>0.00429799426934098</v>
      </c>
    </row>
    <row r="42" s="20" customFormat="1" ht="14.1" customHeight="1" spans="2:20">
      <c r="B42" s="31">
        <v>24</v>
      </c>
      <c r="C42" s="35">
        <v>104.8</v>
      </c>
      <c r="D42" s="35">
        <v>104.8</v>
      </c>
      <c r="E42" s="36">
        <f t="shared" si="12"/>
        <v>0</v>
      </c>
      <c r="F42" s="35">
        <v>55.4</v>
      </c>
      <c r="G42" s="35">
        <v>53.6</v>
      </c>
      <c r="H42" s="36" t="s">
        <v>19</v>
      </c>
      <c r="I42" s="35">
        <v>2.3</v>
      </c>
      <c r="J42" s="35">
        <v>0.3</v>
      </c>
      <c r="K42" s="39" t="s">
        <v>19</v>
      </c>
      <c r="L42" s="35">
        <v>2.885</v>
      </c>
      <c r="M42" s="35">
        <v>2.908</v>
      </c>
      <c r="N42" s="36">
        <f t="shared" si="13"/>
        <v>0.00790921595598354</v>
      </c>
      <c r="O42" s="35">
        <v>3.569</v>
      </c>
      <c r="P42" s="35">
        <v>3.584</v>
      </c>
      <c r="Q42" s="36">
        <f t="shared" si="14"/>
        <v>0.00418526785714289</v>
      </c>
      <c r="R42" s="35">
        <v>0.697</v>
      </c>
      <c r="S42" s="35">
        <v>0.696</v>
      </c>
      <c r="T42" s="39">
        <f t="shared" si="15"/>
        <v>-0.0014367816091954</v>
      </c>
    </row>
    <row r="43" s="20" customFormat="1" ht="14.1" customHeight="1" spans="2:20">
      <c r="B43" s="31">
        <v>25</v>
      </c>
      <c r="C43" s="35">
        <v>104.8</v>
      </c>
      <c r="D43" s="35">
        <v>105</v>
      </c>
      <c r="E43" s="36">
        <f t="shared" si="12"/>
        <v>0.00190476190476193</v>
      </c>
      <c r="F43" s="35">
        <v>69.5</v>
      </c>
      <c r="G43" s="35">
        <v>52.3</v>
      </c>
      <c r="H43" s="36" t="s">
        <v>19</v>
      </c>
      <c r="I43" s="35">
        <v>1.5</v>
      </c>
      <c r="J43" s="35">
        <v>3.2</v>
      </c>
      <c r="K43" s="39" t="s">
        <v>19</v>
      </c>
      <c r="L43" s="35">
        <v>2.979</v>
      </c>
      <c r="M43" s="35">
        <v>2.979</v>
      </c>
      <c r="N43" s="36">
        <f t="shared" si="13"/>
        <v>0</v>
      </c>
      <c r="O43" s="35">
        <v>3.588</v>
      </c>
      <c r="P43" s="35">
        <v>3.635</v>
      </c>
      <c r="Q43" s="36">
        <f t="shared" si="14"/>
        <v>0.0129298486932599</v>
      </c>
      <c r="R43" s="35">
        <v>0.698</v>
      </c>
      <c r="S43" s="35">
        <v>0.697</v>
      </c>
      <c r="T43" s="39">
        <f t="shared" si="15"/>
        <v>-0.00143472022955524</v>
      </c>
    </row>
    <row r="44" s="20" customFormat="1" ht="14.1" customHeight="1" spans="2:20">
      <c r="B44" s="31">
        <v>26</v>
      </c>
      <c r="C44" s="35">
        <v>104.9</v>
      </c>
      <c r="D44" s="35">
        <v>105</v>
      </c>
      <c r="E44" s="36">
        <f t="shared" si="12"/>
        <v>0.000952380952380898</v>
      </c>
      <c r="F44" s="35">
        <v>61.1</v>
      </c>
      <c r="G44" s="35">
        <v>62.4</v>
      </c>
      <c r="H44" s="36" t="s">
        <v>19</v>
      </c>
      <c r="I44" s="35">
        <v>1.5</v>
      </c>
      <c r="J44" s="35">
        <v>8.6</v>
      </c>
      <c r="K44" s="39" t="s">
        <v>19</v>
      </c>
      <c r="L44" s="35">
        <v>2.862</v>
      </c>
      <c r="M44" s="35">
        <v>2.986</v>
      </c>
      <c r="N44" s="36">
        <f t="shared" si="13"/>
        <v>0.0415271265907569</v>
      </c>
      <c r="O44" s="35">
        <v>3.588</v>
      </c>
      <c r="P44" s="35">
        <v>3.564</v>
      </c>
      <c r="Q44" s="36">
        <f t="shared" si="14"/>
        <v>-0.00673400673400674</v>
      </c>
      <c r="R44" s="35">
        <v>0.696</v>
      </c>
      <c r="S44" s="35">
        <v>0.697</v>
      </c>
      <c r="T44" s="39">
        <f t="shared" si="15"/>
        <v>0.00143472022955524</v>
      </c>
    </row>
    <row r="45" s="20" customFormat="1" ht="14.1" customHeight="1" spans="2:20">
      <c r="B45" s="31">
        <v>27</v>
      </c>
      <c r="C45" s="35">
        <v>104.8</v>
      </c>
      <c r="D45" s="35">
        <v>104.6</v>
      </c>
      <c r="E45" s="36">
        <f t="shared" si="12"/>
        <v>-0.00191204588910137</v>
      </c>
      <c r="F45" s="35">
        <v>61.7</v>
      </c>
      <c r="G45" s="35">
        <v>62.7</v>
      </c>
      <c r="H45" s="36" t="s">
        <v>19</v>
      </c>
      <c r="I45" s="35">
        <v>0.9</v>
      </c>
      <c r="J45" s="35">
        <v>0.5</v>
      </c>
      <c r="K45" s="39" t="s">
        <v>19</v>
      </c>
      <c r="L45" s="35">
        <v>2.877</v>
      </c>
      <c r="M45" s="35">
        <v>2.869</v>
      </c>
      <c r="N45" s="36">
        <f t="shared" si="13"/>
        <v>-0.00278842802370149</v>
      </c>
      <c r="O45" s="35">
        <v>3.615</v>
      </c>
      <c r="P45" s="35">
        <v>3.608</v>
      </c>
      <c r="Q45" s="36">
        <f t="shared" si="14"/>
        <v>-0.00194013303769405</v>
      </c>
      <c r="R45" s="35">
        <v>0.696</v>
      </c>
      <c r="S45" s="35">
        <v>0.696</v>
      </c>
      <c r="T45" s="39">
        <f t="shared" si="15"/>
        <v>0</v>
      </c>
    </row>
    <row r="46" s="20" customFormat="1" ht="14.1" customHeight="1" spans="2:20">
      <c r="B46" s="31">
        <v>28</v>
      </c>
      <c r="C46" s="35">
        <v>104.4</v>
      </c>
      <c r="D46" s="35">
        <v>104.7</v>
      </c>
      <c r="E46" s="36">
        <f t="shared" si="12"/>
        <v>0.00286532951289396</v>
      </c>
      <c r="F46" s="35">
        <v>64.9</v>
      </c>
      <c r="G46" s="35">
        <v>66.4</v>
      </c>
      <c r="H46" s="36" t="s">
        <v>19</v>
      </c>
      <c r="I46" s="35">
        <v>1.2</v>
      </c>
      <c r="J46" s="35">
        <v>3.5</v>
      </c>
      <c r="K46" s="39" t="s">
        <v>19</v>
      </c>
      <c r="L46" s="35">
        <v>2.859</v>
      </c>
      <c r="M46" s="35">
        <v>2.938</v>
      </c>
      <c r="N46" s="36">
        <f t="shared" si="13"/>
        <v>0.0268890401633765</v>
      </c>
      <c r="O46" s="35">
        <v>3.556</v>
      </c>
      <c r="P46" s="35">
        <v>3.531</v>
      </c>
      <c r="Q46" s="36">
        <f t="shared" si="14"/>
        <v>-0.00708014726706313</v>
      </c>
      <c r="R46" s="35">
        <v>0.695</v>
      </c>
      <c r="S46" s="35">
        <v>0.696</v>
      </c>
      <c r="T46" s="39">
        <f t="shared" si="15"/>
        <v>0.0014367816091954</v>
      </c>
    </row>
    <row r="47" s="20" customFormat="1" ht="14.1" customHeight="1" spans="2:20">
      <c r="B47" s="31">
        <v>29</v>
      </c>
      <c r="C47" s="35">
        <v>104.9</v>
      </c>
      <c r="D47" s="35">
        <v>103.1</v>
      </c>
      <c r="E47" s="36">
        <f t="shared" si="12"/>
        <v>-0.0174587778855481</v>
      </c>
      <c r="F47" s="35">
        <v>65.4</v>
      </c>
      <c r="G47" s="35">
        <v>95.7</v>
      </c>
      <c r="H47" s="36" t="s">
        <v>19</v>
      </c>
      <c r="I47" s="35">
        <v>2.8</v>
      </c>
      <c r="J47" s="35">
        <v>2.5</v>
      </c>
      <c r="K47" s="39" t="s">
        <v>19</v>
      </c>
      <c r="L47" s="35">
        <v>2.876</v>
      </c>
      <c r="M47" s="35">
        <v>2.945</v>
      </c>
      <c r="N47" s="36">
        <f t="shared" si="13"/>
        <v>0.0234295415959253</v>
      </c>
      <c r="O47" s="35">
        <v>3.64</v>
      </c>
      <c r="P47" s="35">
        <v>3.679</v>
      </c>
      <c r="Q47" s="36">
        <f t="shared" si="14"/>
        <v>0.0106007067137808</v>
      </c>
      <c r="R47" s="35">
        <v>0.695</v>
      </c>
      <c r="S47" s="35">
        <v>0.702</v>
      </c>
      <c r="T47" s="39">
        <f t="shared" si="15"/>
        <v>0.00997150997150998</v>
      </c>
    </row>
    <row r="48" s="20" customFormat="1" ht="14.1" customHeight="1" spans="2:20">
      <c r="B48" s="31">
        <v>30</v>
      </c>
      <c r="C48" s="35">
        <v>105</v>
      </c>
      <c r="D48" s="35">
        <v>104.4</v>
      </c>
      <c r="E48" s="36">
        <f t="shared" si="12"/>
        <v>-0.00574712643678155</v>
      </c>
      <c r="F48" s="35">
        <v>50.7</v>
      </c>
      <c r="G48" s="35">
        <v>68.9</v>
      </c>
      <c r="H48" s="36" t="s">
        <v>19</v>
      </c>
      <c r="I48" s="35">
        <v>23.6</v>
      </c>
      <c r="J48" s="35">
        <v>1.1</v>
      </c>
      <c r="K48" s="39" t="s">
        <v>19</v>
      </c>
      <c r="L48" s="35">
        <v>2.993</v>
      </c>
      <c r="M48" s="35">
        <v>2.862</v>
      </c>
      <c r="N48" s="36">
        <f t="shared" si="13"/>
        <v>-0.0457721872816212</v>
      </c>
      <c r="O48" s="35">
        <v>3.597</v>
      </c>
      <c r="P48" s="35">
        <v>3.589</v>
      </c>
      <c r="Q48" s="36">
        <f t="shared" si="14"/>
        <v>-0.00222903315686821</v>
      </c>
      <c r="R48" s="35">
        <v>0.697</v>
      </c>
      <c r="S48" s="35">
        <v>0.697</v>
      </c>
      <c r="T48" s="39">
        <f t="shared" si="15"/>
        <v>0</v>
      </c>
    </row>
    <row r="49" s="20" customFormat="1" ht="14.1" customHeight="1" spans="2:20">
      <c r="B49" s="31">
        <v>31</v>
      </c>
      <c r="C49" s="35">
        <v>104.3</v>
      </c>
      <c r="D49" s="35">
        <v>104.7</v>
      </c>
      <c r="E49" s="36">
        <f t="shared" si="12"/>
        <v>0.00382043935052536</v>
      </c>
      <c r="F49" s="35">
        <v>77.9</v>
      </c>
      <c r="G49" s="35">
        <v>59.1</v>
      </c>
      <c r="H49" s="36" t="s">
        <v>19</v>
      </c>
      <c r="I49" s="35">
        <v>3.1</v>
      </c>
      <c r="J49" s="35">
        <v>1.8</v>
      </c>
      <c r="K49" s="39" t="s">
        <v>19</v>
      </c>
      <c r="L49" s="35">
        <v>2.903</v>
      </c>
      <c r="M49" s="35">
        <v>2.939</v>
      </c>
      <c r="N49" s="36">
        <f t="shared" si="13"/>
        <v>0.0122490643075876</v>
      </c>
      <c r="O49" s="35">
        <v>3.537</v>
      </c>
      <c r="P49" s="35">
        <v>3.595</v>
      </c>
      <c r="Q49" s="36">
        <f t="shared" si="14"/>
        <v>0.016133518776078</v>
      </c>
      <c r="R49" s="35">
        <v>0.696</v>
      </c>
      <c r="S49" s="35">
        <v>0.697</v>
      </c>
      <c r="T49" s="39">
        <f t="shared" si="15"/>
        <v>0.00143472022955524</v>
      </c>
    </row>
    <row r="50" s="20" customFormat="1" ht="14.1" customHeight="1" spans="2:20">
      <c r="B50" s="31">
        <v>32</v>
      </c>
      <c r="C50" s="35">
        <v>104.8</v>
      </c>
      <c r="D50" s="35">
        <v>104.5</v>
      </c>
      <c r="E50" s="36">
        <f t="shared" si="12"/>
        <v>-0.00287081339712916</v>
      </c>
      <c r="F50" s="35">
        <v>53.8</v>
      </c>
      <c r="G50" s="35">
        <v>68.9</v>
      </c>
      <c r="H50" s="36" t="s">
        <v>19</v>
      </c>
      <c r="I50" s="35">
        <v>6.4</v>
      </c>
      <c r="J50" s="35">
        <v>3</v>
      </c>
      <c r="K50" s="39" t="s">
        <v>19</v>
      </c>
      <c r="L50" s="35">
        <v>2.912</v>
      </c>
      <c r="M50" s="35">
        <v>2.974</v>
      </c>
      <c r="N50" s="36">
        <f t="shared" si="13"/>
        <v>0.0208473436449228</v>
      </c>
      <c r="O50" s="35">
        <v>3.588</v>
      </c>
      <c r="P50" s="35">
        <v>3.585</v>
      </c>
      <c r="Q50" s="36">
        <f t="shared" si="14"/>
        <v>-0.00083682008368204</v>
      </c>
      <c r="R50" s="35">
        <v>0.697</v>
      </c>
      <c r="S50" s="35">
        <v>0.697</v>
      </c>
      <c r="T50" s="39">
        <f t="shared" si="15"/>
        <v>0</v>
      </c>
    </row>
    <row r="51" s="20" customFormat="1" ht="14.1" customHeight="1" spans="2:20">
      <c r="B51" s="31">
        <v>33</v>
      </c>
      <c r="C51" s="35">
        <v>104.1</v>
      </c>
      <c r="D51" s="35">
        <v>104.1</v>
      </c>
      <c r="E51" s="36">
        <f t="shared" si="12"/>
        <v>0</v>
      </c>
      <c r="F51" s="35">
        <v>74.2</v>
      </c>
      <c r="G51" s="35">
        <v>75.3</v>
      </c>
      <c r="H51" s="36" t="s">
        <v>19</v>
      </c>
      <c r="I51" s="35">
        <v>0.5</v>
      </c>
      <c r="J51" s="35">
        <v>11.1</v>
      </c>
      <c r="K51" s="39" t="s">
        <v>19</v>
      </c>
      <c r="L51" s="35">
        <v>2.866</v>
      </c>
      <c r="M51" s="35">
        <v>2.887</v>
      </c>
      <c r="N51" s="36">
        <f t="shared" si="13"/>
        <v>0.0072739868375476</v>
      </c>
      <c r="O51" s="35">
        <v>3.615</v>
      </c>
      <c r="P51" s="35">
        <v>3.585</v>
      </c>
      <c r="Q51" s="36">
        <f t="shared" si="14"/>
        <v>-0.00836820083682015</v>
      </c>
      <c r="R51" s="35">
        <v>0.697</v>
      </c>
      <c r="S51" s="35">
        <v>0.696</v>
      </c>
      <c r="T51" s="39">
        <f t="shared" si="15"/>
        <v>-0.0014367816091954</v>
      </c>
    </row>
    <row r="52" s="20" customFormat="1" ht="14.1" customHeight="1" spans="2:20">
      <c r="B52" s="31">
        <v>34</v>
      </c>
      <c r="C52" s="35">
        <v>104.8</v>
      </c>
      <c r="D52" s="35">
        <v>103.3</v>
      </c>
      <c r="E52" s="36">
        <f t="shared" si="12"/>
        <v>-0.0145208131655373</v>
      </c>
      <c r="F52" s="35">
        <v>58.1</v>
      </c>
      <c r="G52" s="35">
        <v>91</v>
      </c>
      <c r="H52" s="36" t="s">
        <v>19</v>
      </c>
      <c r="I52" s="35">
        <v>1.9</v>
      </c>
      <c r="J52" s="35">
        <v>1.1</v>
      </c>
      <c r="K52" s="39" t="s">
        <v>19</v>
      </c>
      <c r="L52" s="35">
        <v>2.86</v>
      </c>
      <c r="M52" s="35">
        <v>2.975</v>
      </c>
      <c r="N52" s="36">
        <f t="shared" si="13"/>
        <v>0.038655462184874</v>
      </c>
      <c r="O52" s="35">
        <v>3.572</v>
      </c>
      <c r="P52" s="35">
        <v>3.724</v>
      </c>
      <c r="Q52" s="36">
        <f t="shared" si="14"/>
        <v>0.0408163265306123</v>
      </c>
      <c r="R52" s="35">
        <v>0.696</v>
      </c>
      <c r="S52" s="35">
        <v>0.702</v>
      </c>
      <c r="T52" s="39">
        <f t="shared" si="15"/>
        <v>0.00854700854700855</v>
      </c>
    </row>
    <row r="53" s="20" customFormat="1" ht="14.1" customHeight="1" spans="2:20">
      <c r="B53" s="31">
        <v>35</v>
      </c>
      <c r="C53" s="35">
        <v>104.3</v>
      </c>
      <c r="D53" s="35">
        <v>104.9</v>
      </c>
      <c r="E53" s="36">
        <f t="shared" si="12"/>
        <v>0.00571973307912306</v>
      </c>
      <c r="F53" s="35">
        <v>63.5</v>
      </c>
      <c r="G53" s="35">
        <v>55.2</v>
      </c>
      <c r="H53" s="36" t="s">
        <v>19</v>
      </c>
      <c r="I53" s="35">
        <v>1.5</v>
      </c>
      <c r="J53" s="35">
        <v>1.8</v>
      </c>
      <c r="K53" s="39" t="s">
        <v>19</v>
      </c>
      <c r="L53" s="35">
        <v>2.868</v>
      </c>
      <c r="M53" s="35">
        <v>2.892</v>
      </c>
      <c r="N53" s="36">
        <f t="shared" si="13"/>
        <v>0.008298755186722</v>
      </c>
      <c r="O53" s="35">
        <v>3.606</v>
      </c>
      <c r="P53" s="35">
        <v>3.554</v>
      </c>
      <c r="Q53" s="36">
        <f t="shared" si="14"/>
        <v>-0.0146314012380417</v>
      </c>
      <c r="R53" s="35">
        <v>0.696</v>
      </c>
      <c r="S53" s="35">
        <v>0.696</v>
      </c>
      <c r="T53" s="39">
        <f t="shared" si="15"/>
        <v>0</v>
      </c>
    </row>
    <row r="54" s="20" customFormat="1" ht="14.1" customHeight="1" spans="2:20">
      <c r="B54" s="31">
        <v>36</v>
      </c>
      <c r="C54" s="35">
        <v>104.1</v>
      </c>
      <c r="D54" s="35">
        <v>104.8</v>
      </c>
      <c r="E54" s="36">
        <f t="shared" si="12"/>
        <v>0.00667938931297713</v>
      </c>
      <c r="F54" s="35">
        <v>73.1</v>
      </c>
      <c r="G54" s="35">
        <v>52.3</v>
      </c>
      <c r="H54" s="36" t="s">
        <v>19</v>
      </c>
      <c r="I54" s="35">
        <v>1.6</v>
      </c>
      <c r="J54" s="35">
        <v>5.1</v>
      </c>
      <c r="K54" s="39" t="s">
        <v>19</v>
      </c>
      <c r="L54" s="35">
        <v>2.909</v>
      </c>
      <c r="M54" s="35">
        <v>2.906</v>
      </c>
      <c r="N54" s="36">
        <f t="shared" si="13"/>
        <v>-0.00103234686854772</v>
      </c>
      <c r="O54" s="35">
        <v>3.625</v>
      </c>
      <c r="P54" s="35">
        <v>3.58</v>
      </c>
      <c r="Q54" s="36">
        <f t="shared" si="14"/>
        <v>-0.0125698324022346</v>
      </c>
      <c r="R54" s="35">
        <v>0.695</v>
      </c>
      <c r="S54" s="35">
        <v>0.695</v>
      </c>
      <c r="T54" s="39">
        <f t="shared" si="15"/>
        <v>0</v>
      </c>
    </row>
    <row r="55" s="20" customFormat="1" ht="14.1" customHeight="1" spans="2:20">
      <c r="B55" s="31">
        <v>37</v>
      </c>
      <c r="C55" s="35">
        <v>104.3</v>
      </c>
      <c r="D55" s="35">
        <v>103.6</v>
      </c>
      <c r="E55" s="36">
        <f t="shared" si="12"/>
        <v>-0.00675675675675678</v>
      </c>
      <c r="F55" s="35">
        <v>70.6</v>
      </c>
      <c r="G55" s="35">
        <v>89.9</v>
      </c>
      <c r="H55" s="36" t="s">
        <v>19</v>
      </c>
      <c r="I55" s="35">
        <v>6.2</v>
      </c>
      <c r="J55" s="35">
        <v>4.7</v>
      </c>
      <c r="K55" s="39" t="s">
        <v>19</v>
      </c>
      <c r="L55" s="35">
        <v>2.896</v>
      </c>
      <c r="M55" s="35">
        <v>2.945</v>
      </c>
      <c r="N55" s="36">
        <f t="shared" si="13"/>
        <v>0.0166383701188455</v>
      </c>
      <c r="O55" s="35">
        <v>3.633</v>
      </c>
      <c r="P55" s="35">
        <v>3.637</v>
      </c>
      <c r="Q55" s="36">
        <f t="shared" si="14"/>
        <v>0.00109980753368161</v>
      </c>
      <c r="R55" s="35">
        <v>0.696</v>
      </c>
      <c r="S55" s="35">
        <v>0.698</v>
      </c>
      <c r="T55" s="39">
        <f t="shared" si="15"/>
        <v>0.00286532951289399</v>
      </c>
    </row>
    <row r="56" s="20" customFormat="1" ht="14.1" customHeight="1" spans="2:20">
      <c r="B56" s="31">
        <v>38</v>
      </c>
      <c r="C56" s="35">
        <v>104.9</v>
      </c>
      <c r="D56" s="35">
        <v>104.2</v>
      </c>
      <c r="E56" s="36">
        <f t="shared" si="12"/>
        <v>-0.0067178502879079</v>
      </c>
      <c r="F56" s="35">
        <v>56.4</v>
      </c>
      <c r="G56" s="35">
        <v>76.1</v>
      </c>
      <c r="H56" s="36" t="s">
        <v>19</v>
      </c>
      <c r="I56" s="35">
        <v>0.8</v>
      </c>
      <c r="J56" s="35">
        <v>2.5</v>
      </c>
      <c r="K56" s="39" t="s">
        <v>19</v>
      </c>
      <c r="L56" s="35">
        <v>2.898</v>
      </c>
      <c r="M56" s="35">
        <v>2.879</v>
      </c>
      <c r="N56" s="36">
        <f t="shared" si="13"/>
        <v>-0.00659951372004173</v>
      </c>
      <c r="O56" s="35">
        <v>3.543</v>
      </c>
      <c r="P56" s="35">
        <v>3.592</v>
      </c>
      <c r="Q56" s="36">
        <f t="shared" si="14"/>
        <v>0.013641425389755</v>
      </c>
      <c r="R56" s="35">
        <v>0.695</v>
      </c>
      <c r="S56" s="35">
        <v>0.695</v>
      </c>
      <c r="T56" s="39">
        <f t="shared" si="15"/>
        <v>0</v>
      </c>
    </row>
    <row r="57" s="20" customFormat="1" ht="14.1" customHeight="1" spans="2:20">
      <c r="B57" s="31">
        <v>39</v>
      </c>
      <c r="C57" s="35">
        <v>105.3</v>
      </c>
      <c r="D57" s="35">
        <v>103.6</v>
      </c>
      <c r="E57" s="36">
        <f t="shared" si="12"/>
        <v>-0.0164092664092664</v>
      </c>
      <c r="F57" s="35">
        <v>63</v>
      </c>
      <c r="G57" s="35">
        <v>87.2</v>
      </c>
      <c r="H57" s="36" t="s">
        <v>19</v>
      </c>
      <c r="I57" s="35">
        <v>7.2</v>
      </c>
      <c r="J57" s="35">
        <v>9.9</v>
      </c>
      <c r="K57" s="39" t="s">
        <v>19</v>
      </c>
      <c r="L57" s="35">
        <v>2.983</v>
      </c>
      <c r="M57" s="35">
        <v>2.973</v>
      </c>
      <c r="N57" s="36">
        <f t="shared" si="13"/>
        <v>-0.00336360578540203</v>
      </c>
      <c r="O57" s="35">
        <v>3.576</v>
      </c>
      <c r="P57" s="35">
        <v>3.686</v>
      </c>
      <c r="Q57" s="36">
        <f t="shared" si="14"/>
        <v>0.0298426478567553</v>
      </c>
      <c r="R57" s="35">
        <v>0.697</v>
      </c>
      <c r="S57" s="35">
        <v>0.7</v>
      </c>
      <c r="T57" s="39">
        <f t="shared" si="15"/>
        <v>0.00428571428571429</v>
      </c>
    </row>
    <row r="58" s="20" customFormat="1" ht="14.1" customHeight="1" spans="2:20">
      <c r="B58" s="31">
        <v>40</v>
      </c>
      <c r="C58" s="35">
        <v>104.7</v>
      </c>
      <c r="D58" s="35">
        <v>105.1</v>
      </c>
      <c r="E58" s="36">
        <f t="shared" si="12"/>
        <v>0.00380589914367261</v>
      </c>
      <c r="F58" s="35">
        <v>73.1</v>
      </c>
      <c r="G58" s="35">
        <v>57.1</v>
      </c>
      <c r="H58" s="36" t="s">
        <v>19</v>
      </c>
      <c r="I58" s="35">
        <v>6.5</v>
      </c>
      <c r="J58" s="35">
        <v>0.1</v>
      </c>
      <c r="K58" s="39" t="s">
        <v>19</v>
      </c>
      <c r="L58" s="35">
        <v>2.945</v>
      </c>
      <c r="M58" s="35">
        <v>2.994</v>
      </c>
      <c r="N58" s="36">
        <f t="shared" si="13"/>
        <v>0.016366065464262</v>
      </c>
      <c r="O58" s="35">
        <v>3.571</v>
      </c>
      <c r="P58" s="35">
        <v>3.574</v>
      </c>
      <c r="Q58" s="36">
        <f t="shared" si="14"/>
        <v>0.000839395635142605</v>
      </c>
      <c r="R58" s="35">
        <v>0.698</v>
      </c>
      <c r="S58" s="35">
        <v>0.697</v>
      </c>
      <c r="T58" s="39">
        <f t="shared" si="15"/>
        <v>-0.00143472022955524</v>
      </c>
    </row>
    <row r="59" s="20" customFormat="1" ht="14.1" customHeight="1" spans="2:20">
      <c r="B59" s="31">
        <v>41</v>
      </c>
      <c r="C59" s="35">
        <v>104</v>
      </c>
      <c r="D59" s="35">
        <v>104.9</v>
      </c>
      <c r="E59" s="36">
        <f t="shared" si="12"/>
        <v>0.00857959961868452</v>
      </c>
      <c r="F59" s="35">
        <v>85.2</v>
      </c>
      <c r="G59" s="35">
        <v>59.5</v>
      </c>
      <c r="H59" s="36" t="s">
        <v>19</v>
      </c>
      <c r="I59" s="35">
        <v>3.4</v>
      </c>
      <c r="J59" s="35">
        <v>0.3</v>
      </c>
      <c r="K59" s="39" t="s">
        <v>19</v>
      </c>
      <c r="L59" s="35">
        <v>2.936</v>
      </c>
      <c r="M59" s="35">
        <v>2.931</v>
      </c>
      <c r="N59" s="36">
        <f t="shared" si="13"/>
        <v>-0.0017059024223814</v>
      </c>
      <c r="O59" s="35">
        <v>3.657</v>
      </c>
      <c r="P59" s="35">
        <v>3.571</v>
      </c>
      <c r="Q59" s="36">
        <f t="shared" si="14"/>
        <v>-0.0240828899467936</v>
      </c>
      <c r="R59" s="35">
        <v>0.698</v>
      </c>
      <c r="S59" s="35">
        <v>0.696</v>
      </c>
      <c r="T59" s="39">
        <f t="shared" si="15"/>
        <v>-0.00287356321839081</v>
      </c>
    </row>
    <row r="60" s="20" customFormat="1" ht="14.1" customHeight="1" spans="2:20">
      <c r="B60" s="31">
        <v>42</v>
      </c>
      <c r="C60" s="35">
        <v>103.9</v>
      </c>
      <c r="D60" s="35">
        <v>105.1</v>
      </c>
      <c r="E60" s="36">
        <f t="shared" si="12"/>
        <v>0.011417697431018</v>
      </c>
      <c r="F60" s="35">
        <v>82.2</v>
      </c>
      <c r="G60" s="35">
        <v>59.6</v>
      </c>
      <c r="H60" s="36" t="s">
        <v>19</v>
      </c>
      <c r="I60" s="35">
        <v>3.6</v>
      </c>
      <c r="J60" s="35">
        <v>0.3</v>
      </c>
      <c r="K60" s="39" t="s">
        <v>19</v>
      </c>
      <c r="L60" s="35">
        <v>2.926</v>
      </c>
      <c r="M60" s="35">
        <v>2.99</v>
      </c>
      <c r="N60" s="36">
        <f t="shared" si="13"/>
        <v>0.0214046822742475</v>
      </c>
      <c r="O60" s="35">
        <v>3.612</v>
      </c>
      <c r="P60" s="35">
        <v>3.58</v>
      </c>
      <c r="Q60" s="36">
        <f t="shared" si="14"/>
        <v>-0.00893854748603353</v>
      </c>
      <c r="R60" s="35">
        <v>0.698</v>
      </c>
      <c r="S60" s="35">
        <v>0.697</v>
      </c>
      <c r="T60" s="39">
        <f t="shared" si="15"/>
        <v>-0.00143472022955524</v>
      </c>
    </row>
    <row r="61" s="20" customFormat="1" ht="14.1" customHeight="1" spans="2:20">
      <c r="B61" s="31">
        <v>43</v>
      </c>
      <c r="C61" s="35">
        <v>105</v>
      </c>
      <c r="D61" s="35">
        <v>105</v>
      </c>
      <c r="E61" s="36">
        <f t="shared" si="12"/>
        <v>0</v>
      </c>
      <c r="F61" s="35">
        <v>57.2</v>
      </c>
      <c r="G61" s="35">
        <v>60.5</v>
      </c>
      <c r="H61" s="36" t="s">
        <v>19</v>
      </c>
      <c r="I61" s="35">
        <v>1.2</v>
      </c>
      <c r="J61" s="35">
        <v>8.9</v>
      </c>
      <c r="K61" s="39" t="s">
        <v>19</v>
      </c>
      <c r="L61" s="35">
        <v>2.886</v>
      </c>
      <c r="M61" s="35">
        <v>2.887</v>
      </c>
      <c r="N61" s="36">
        <f t="shared" si="13"/>
        <v>0.000346380325597468</v>
      </c>
      <c r="O61" s="35">
        <v>3.565</v>
      </c>
      <c r="P61" s="35">
        <v>3.59</v>
      </c>
      <c r="Q61" s="36">
        <f t="shared" si="14"/>
        <v>0.00696378830083563</v>
      </c>
      <c r="R61" s="35">
        <v>0.695</v>
      </c>
      <c r="S61" s="35">
        <v>0.695</v>
      </c>
      <c r="T61" s="39">
        <f t="shared" si="15"/>
        <v>0</v>
      </c>
    </row>
    <row r="62" s="20" customFormat="1" ht="14.1" customHeight="1" spans="2:20">
      <c r="B62" s="31">
        <v>44</v>
      </c>
      <c r="C62" s="35">
        <v>104.5</v>
      </c>
      <c r="D62" s="35">
        <v>104.7</v>
      </c>
      <c r="E62" s="36">
        <f t="shared" si="12"/>
        <v>0.00191021967526268</v>
      </c>
      <c r="F62" s="35">
        <v>67.1</v>
      </c>
      <c r="G62" s="35">
        <v>60.5</v>
      </c>
      <c r="H62" s="36" t="s">
        <v>19</v>
      </c>
      <c r="I62" s="35">
        <v>12.2</v>
      </c>
      <c r="J62" s="35">
        <v>0.4</v>
      </c>
      <c r="K62" s="39" t="s">
        <v>19</v>
      </c>
      <c r="L62" s="35">
        <v>2.855</v>
      </c>
      <c r="M62" s="35">
        <v>2.876</v>
      </c>
      <c r="N62" s="36">
        <f t="shared" si="13"/>
        <v>0.00730180806675936</v>
      </c>
      <c r="O62" s="35">
        <v>3.562</v>
      </c>
      <c r="P62" s="35">
        <v>3.603</v>
      </c>
      <c r="Q62" s="36">
        <f t="shared" si="14"/>
        <v>0.0113794060505136</v>
      </c>
      <c r="R62" s="35">
        <v>0.695</v>
      </c>
      <c r="S62" s="35">
        <v>0.695</v>
      </c>
      <c r="T62" s="39">
        <f t="shared" si="15"/>
        <v>0</v>
      </c>
    </row>
    <row r="63" s="20" customFormat="1" ht="14.1" customHeight="1" spans="2:20">
      <c r="B63" s="31">
        <v>45</v>
      </c>
      <c r="C63" s="35">
        <v>104.8</v>
      </c>
      <c r="D63" s="35">
        <v>104.8</v>
      </c>
      <c r="E63" s="36">
        <f t="shared" si="12"/>
        <v>0</v>
      </c>
      <c r="F63" s="35">
        <v>58.1</v>
      </c>
      <c r="G63" s="35">
        <v>59.1</v>
      </c>
      <c r="H63" s="36" t="s">
        <v>19</v>
      </c>
      <c r="I63" s="35">
        <v>0.2</v>
      </c>
      <c r="J63" s="35">
        <v>1.3</v>
      </c>
      <c r="K63" s="39" t="s">
        <v>19</v>
      </c>
      <c r="L63" s="35">
        <v>2.882</v>
      </c>
      <c r="M63" s="35">
        <v>2.894</v>
      </c>
      <c r="N63" s="36">
        <f t="shared" si="13"/>
        <v>0.00414651002073255</v>
      </c>
      <c r="O63" s="35">
        <v>3.572</v>
      </c>
      <c r="P63" s="35">
        <v>3.613</v>
      </c>
      <c r="Q63" s="36">
        <f t="shared" si="14"/>
        <v>0.0113479103238306</v>
      </c>
      <c r="R63" s="35">
        <v>0.695</v>
      </c>
      <c r="S63" s="35">
        <v>0.697</v>
      </c>
      <c r="T63" s="39">
        <f t="shared" si="15"/>
        <v>0.00286944045911048</v>
      </c>
    </row>
  </sheetData>
  <mergeCells count="39">
    <mergeCell ref="B1:T1"/>
    <mergeCell ref="B2:N2"/>
    <mergeCell ref="B3:C3"/>
    <mergeCell ref="D3:F3"/>
    <mergeCell ref="I3:J3"/>
    <mergeCell ref="K3:M3"/>
    <mergeCell ref="P3:Q3"/>
    <mergeCell ref="R3:T3"/>
    <mergeCell ref="B5:N5"/>
    <mergeCell ref="B6:E6"/>
    <mergeCell ref="B7:E7"/>
    <mergeCell ref="F7:K7"/>
    <mergeCell ref="N7:O7"/>
    <mergeCell ref="P7:T7"/>
    <mergeCell ref="B9:N9"/>
    <mergeCell ref="C10:E10"/>
    <mergeCell ref="F10:H10"/>
    <mergeCell ref="I10:K10"/>
    <mergeCell ref="L10:N10"/>
    <mergeCell ref="O10:Q10"/>
    <mergeCell ref="R10:T10"/>
    <mergeCell ref="C11:E11"/>
    <mergeCell ref="F11:H11"/>
    <mergeCell ref="I11:K11"/>
    <mergeCell ref="L11:N11"/>
    <mergeCell ref="O11:Q11"/>
    <mergeCell ref="R11:T11"/>
    <mergeCell ref="C12:E12"/>
    <mergeCell ref="F12:H12"/>
    <mergeCell ref="I12:K12"/>
    <mergeCell ref="L12:N12"/>
    <mergeCell ref="O12:Q12"/>
    <mergeCell ref="R12:T12"/>
    <mergeCell ref="C13:E13"/>
    <mergeCell ref="F13:H13"/>
    <mergeCell ref="I13:K13"/>
    <mergeCell ref="L13:N13"/>
    <mergeCell ref="O13:Q13"/>
    <mergeCell ref="R13:T13"/>
  </mergeCells>
  <conditionalFormatting sqref="E19:E63">
    <cfRule type="cellIs" dxfId="0" priority="10" operator="lessThan">
      <formula>-5</formula>
    </cfRule>
    <cfRule type="cellIs" dxfId="0" priority="18" operator="greaterThan">
      <formula>0.53</formula>
    </cfRule>
    <cfRule type="cellIs" dxfId="0" priority="23" operator="lessThan">
      <formula>-0.05</formula>
    </cfRule>
    <cfRule type="cellIs" dxfId="0" priority="24" operator="greaterThan">
      <formula>0.05</formula>
    </cfRule>
  </conditionalFormatting>
  <conditionalFormatting sqref="N19:N63">
    <cfRule type="cellIs" dxfId="0" priority="6" operator="lessThan">
      <formula>-5</formula>
    </cfRule>
    <cfRule type="cellIs" dxfId="0" priority="7" operator="greaterThan">
      <formula>0.53</formula>
    </cfRule>
    <cfRule type="cellIs" dxfId="0" priority="8" operator="lessThan">
      <formula>-0.05</formula>
    </cfRule>
    <cfRule type="cellIs" dxfId="0" priority="9" operator="greaterThan">
      <formula>0.05</formula>
    </cfRule>
  </conditionalFormatting>
  <conditionalFormatting sqref="Q19:Q63">
    <cfRule type="cellIs" dxfId="0" priority="3" operator="lessThan">
      <formula>-0.05</formula>
    </cfRule>
    <cfRule type="cellIs" dxfId="0" priority="4" operator="greaterThan">
      <formula>0.05</formula>
    </cfRule>
    <cfRule type="cellIs" dxfId="0" priority="5" operator="lessThan">
      <formula>-5</formula>
    </cfRule>
  </conditionalFormatting>
  <conditionalFormatting sqref="T19:T63">
    <cfRule type="cellIs" dxfId="0" priority="1" operator="greaterThan">
      <formula>0.1</formula>
    </cfRule>
    <cfRule type="cellIs" dxfId="0" priority="2" operator="lessThan">
      <formula>-0.1</formula>
    </cfRule>
  </conditionalFormatting>
  <printOptions horizontalCentered="1"/>
  <pageMargins left="0.196850393700787" right="0.196850393700787" top="0.393700787401575" bottom="0.393700787401575" header="0.393700787401575" footer="0.393700787401575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</sheetPr>
  <dimension ref="B1:M18"/>
  <sheetViews>
    <sheetView topLeftCell="A10" workbookViewId="0">
      <selection activeCell="C4" sqref="C4:E14"/>
    </sheetView>
  </sheetViews>
  <sheetFormatPr defaultColWidth="8.75" defaultRowHeight="14.25"/>
  <cols>
    <col min="1" max="1" width="1.125" customWidth="1"/>
    <col min="2" max="2" width="11.75" customWidth="1"/>
    <col min="3" max="5" width="20.625" customWidth="1"/>
  </cols>
  <sheetData>
    <row r="1" ht="15"/>
    <row r="2" ht="26.25" customHeight="1" spans="2:5">
      <c r="B2" s="1" t="s">
        <v>120</v>
      </c>
      <c r="C2" s="2"/>
      <c r="D2" s="2"/>
      <c r="E2" s="3"/>
    </row>
    <row r="3" ht="22.5" customHeight="1" spans="2:5">
      <c r="B3" s="4" t="s">
        <v>121</v>
      </c>
      <c r="C3" s="5" t="s">
        <v>122</v>
      </c>
      <c r="D3" s="5" t="s">
        <v>123</v>
      </c>
      <c r="E3" s="6" t="s">
        <v>124</v>
      </c>
    </row>
    <row r="4" ht="22.5" customHeight="1" spans="2:5">
      <c r="B4" s="4" t="s">
        <v>82</v>
      </c>
      <c r="C4" s="7" t="s">
        <v>125</v>
      </c>
      <c r="D4" s="7" t="s">
        <v>126</v>
      </c>
      <c r="E4" s="8" t="s">
        <v>127</v>
      </c>
    </row>
    <row r="5" ht="22.5" customHeight="1" spans="2:5">
      <c r="B5" s="9">
        <v>1</v>
      </c>
      <c r="C5" s="10">
        <v>0.23074</v>
      </c>
      <c r="D5" s="10">
        <v>12.5962</v>
      </c>
      <c r="E5" s="11">
        <v>40.13029</v>
      </c>
    </row>
    <row r="6" ht="22.5" customHeight="1" spans="2:5">
      <c r="B6" s="9">
        <v>2</v>
      </c>
      <c r="C6" s="10">
        <v>0.2258</v>
      </c>
      <c r="D6" s="10">
        <v>11.7789</v>
      </c>
      <c r="E6" s="11">
        <v>40.9077</v>
      </c>
    </row>
    <row r="7" ht="22.5" customHeight="1" spans="2:5">
      <c r="B7" s="9">
        <v>3</v>
      </c>
      <c r="C7" s="10">
        <v>0.25141</v>
      </c>
      <c r="D7" s="10">
        <v>11.95216</v>
      </c>
      <c r="E7" s="11">
        <v>39.81989</v>
      </c>
    </row>
    <row r="8" ht="22.5" customHeight="1" spans="2:5">
      <c r="B8" s="9">
        <v>4</v>
      </c>
      <c r="C8" s="10">
        <v>0.24175</v>
      </c>
      <c r="D8" s="10">
        <v>12.4063</v>
      </c>
      <c r="E8" s="11">
        <v>40.4681</v>
      </c>
    </row>
    <row r="9" ht="22.5" customHeight="1" spans="2:13">
      <c r="B9" s="9">
        <v>5</v>
      </c>
      <c r="C9" s="10">
        <v>0.21097</v>
      </c>
      <c r="D9" s="10">
        <v>11.3863</v>
      </c>
      <c r="E9" s="11">
        <v>38.89109</v>
      </c>
      <c r="M9" s="18"/>
    </row>
    <row r="10" ht="22.5" customHeight="1" spans="2:5">
      <c r="B10" s="9">
        <v>6</v>
      </c>
      <c r="C10" s="10">
        <v>0.21455</v>
      </c>
      <c r="D10" s="10">
        <v>11.2814</v>
      </c>
      <c r="E10" s="11">
        <v>41.30145</v>
      </c>
    </row>
    <row r="11" ht="22.5" customHeight="1" spans="2:5">
      <c r="B11" s="9">
        <v>7</v>
      </c>
      <c r="C11" s="10">
        <v>0.22416</v>
      </c>
      <c r="D11" s="10">
        <v>12.5724</v>
      </c>
      <c r="E11" s="11">
        <v>41.2354</v>
      </c>
    </row>
    <row r="12" ht="22.5" customHeight="1" spans="2:5">
      <c r="B12" s="9">
        <v>8</v>
      </c>
      <c r="C12" s="10">
        <v>0.24571</v>
      </c>
      <c r="D12" s="10">
        <v>10.9698</v>
      </c>
      <c r="E12" s="11">
        <v>40.00325</v>
      </c>
    </row>
    <row r="13" ht="22.5" customHeight="1" spans="2:5">
      <c r="B13" s="9">
        <v>9</v>
      </c>
      <c r="C13" s="10">
        <v>0.23584</v>
      </c>
      <c r="D13" s="10">
        <v>11.5874</v>
      </c>
      <c r="E13" s="11">
        <v>38.1114</v>
      </c>
    </row>
    <row r="14" ht="22.5" customHeight="1" spans="2:5">
      <c r="B14" s="9">
        <v>10</v>
      </c>
      <c r="C14" s="10">
        <v>0.26857</v>
      </c>
      <c r="D14" s="10">
        <v>12.4716</v>
      </c>
      <c r="E14" s="11">
        <v>39.97991</v>
      </c>
    </row>
    <row r="15" ht="22.5" customHeight="1" spans="2:5">
      <c r="B15" s="12" t="s">
        <v>102</v>
      </c>
      <c r="C15" s="13">
        <f>MIN(C5:C14)</f>
        <v>0.21097</v>
      </c>
      <c r="D15" s="13">
        <f>MIN(D5:D14)</f>
        <v>10.9698</v>
      </c>
      <c r="E15" s="14">
        <f>MIN(E5:E14)</f>
        <v>38.1114</v>
      </c>
    </row>
    <row r="16" ht="22.5" customHeight="1" spans="2:5">
      <c r="B16" s="12" t="s">
        <v>103</v>
      </c>
      <c r="C16" s="13">
        <f>MAX(C5:C14)</f>
        <v>0.26857</v>
      </c>
      <c r="D16" s="13">
        <f>MAX(D5:D14)</f>
        <v>12.5962</v>
      </c>
      <c r="E16" s="14">
        <f>MAX(E5:E14)</f>
        <v>41.30145</v>
      </c>
    </row>
    <row r="17" ht="22.5" customHeight="1" spans="2:5">
      <c r="B17" s="12" t="s">
        <v>104</v>
      </c>
      <c r="C17" s="13">
        <f>AVERAGE(C5:C14)</f>
        <v>0.23495</v>
      </c>
      <c r="D17" s="13">
        <f>AVERAGE(D5:D14)</f>
        <v>11.900246</v>
      </c>
      <c r="E17" s="14">
        <f>AVERAGE(E5:E14)</f>
        <v>40.084848</v>
      </c>
    </row>
    <row r="18" ht="22.5" customHeight="1" spans="2:5">
      <c r="B18" s="15" t="s">
        <v>105</v>
      </c>
      <c r="C18" s="16">
        <f>STDEVP(C5:C14)</f>
        <v>0.0166526778627343</v>
      </c>
      <c r="D18" s="16">
        <f>STDEVP(D5:D14)</f>
        <v>0.560964541699384</v>
      </c>
      <c r="E18" s="17">
        <f>STDEVP(E5:E14)</f>
        <v>0.950649827557971</v>
      </c>
    </row>
  </sheetData>
  <mergeCells count="1">
    <mergeCell ref="B2:E2"/>
  </mergeCells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实验项目及结果</vt:lpstr>
      <vt:lpstr>PCT</vt:lpstr>
      <vt:lpstr>HTSL</vt:lpstr>
      <vt:lpstr>TH</vt:lpstr>
      <vt:lpstr>TCT</vt:lpstr>
      <vt:lpstr>推拉力测试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18123921576</cp:lastModifiedBy>
  <cp:revision>1</cp:revision>
  <dcterms:created xsi:type="dcterms:W3CDTF">2013-02-27T07:04:00Z</dcterms:created>
  <cp:lastPrinted>2024-02-19T07:33:00Z</cp:lastPrinted>
  <dcterms:modified xsi:type="dcterms:W3CDTF">2024-07-16T06:13:52Z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45BAF071262C4BDA809FA7B272BBD0F2_13</vt:lpwstr>
  </property>
</Properties>
</file>